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5\"/>
    </mc:Choice>
  </mc:AlternateContent>
  <xr:revisionPtr revIDLastSave="0" documentId="13_ncr:1_{A4FD60C6-9F23-4556-9BBC-13A43A48199D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2024'!$B$5:$P$67</definedName>
    <definedName name="_xlnm._FilterDatabase" localSheetId="1" hidden="1">'NOMINA TEMPORAL 2024'!$B$7:$P$75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O24" i="1"/>
  <c r="P24" i="1" s="1"/>
  <c r="J24" i="1"/>
  <c r="O25" i="1"/>
  <c r="J25" i="1"/>
  <c r="O23" i="1"/>
  <c r="J23" i="1"/>
  <c r="O22" i="1"/>
  <c r="J22" i="1"/>
  <c r="O21" i="1"/>
  <c r="J21" i="1"/>
  <c r="O20" i="1"/>
  <c r="J20" i="1"/>
  <c r="B31" i="2"/>
  <c r="B32" i="2" s="1"/>
  <c r="B33" i="2" s="1"/>
  <c r="B34" i="2" s="1"/>
  <c r="O46" i="2"/>
  <c r="P46" i="2" s="1"/>
  <c r="J46" i="2"/>
  <c r="O45" i="2"/>
  <c r="P45" i="2" s="1"/>
  <c r="J45" i="2"/>
  <c r="O39" i="2"/>
  <c r="J39" i="2"/>
  <c r="B9" i="3"/>
  <c r="B10" i="3" s="1"/>
  <c r="B11" i="3" s="1"/>
  <c r="B12" i="3" s="1"/>
  <c r="B7" i="3"/>
  <c r="N75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J8" i="1"/>
  <c r="O8" i="1"/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P22" i="1"/>
  <c r="P25" i="1"/>
  <c r="P23" i="1"/>
  <c r="P20" i="1"/>
  <c r="P21" i="1"/>
  <c r="P39" i="2"/>
  <c r="P8" i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N67" i="2"/>
  <c r="H20" i="3"/>
  <c r="K20" i="3"/>
  <c r="L20" i="3"/>
  <c r="M20" i="3"/>
  <c r="N20" i="3"/>
  <c r="M67" i="2"/>
  <c r="L67" i="2"/>
  <c r="K67" i="2"/>
  <c r="H67" i="2"/>
  <c r="O63" i="2"/>
  <c r="J63" i="2"/>
  <c r="O24" i="2"/>
  <c r="J24" i="2"/>
  <c r="O7" i="2"/>
  <c r="J7" i="2"/>
  <c r="O42" i="2"/>
  <c r="J42" i="2"/>
  <c r="O52" i="2"/>
  <c r="J52" i="2"/>
  <c r="O6" i="2"/>
  <c r="J6" i="2"/>
  <c r="O66" i="2"/>
  <c r="J66" i="2"/>
  <c r="O65" i="2"/>
  <c r="J65" i="2"/>
  <c r="O64" i="2"/>
  <c r="J64" i="2"/>
  <c r="O62" i="2"/>
  <c r="J62" i="2"/>
  <c r="O16" i="2"/>
  <c r="J16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1" i="2"/>
  <c r="J51" i="2"/>
  <c r="O50" i="2"/>
  <c r="J50" i="2"/>
  <c r="O49" i="2"/>
  <c r="J49" i="2"/>
  <c r="O48" i="2"/>
  <c r="J48" i="2"/>
  <c r="O47" i="2"/>
  <c r="J47" i="2"/>
  <c r="O44" i="2"/>
  <c r="J44" i="2"/>
  <c r="O43" i="2"/>
  <c r="J43" i="2"/>
  <c r="O41" i="2"/>
  <c r="J41" i="2"/>
  <c r="O40" i="2"/>
  <c r="J40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6" i="2"/>
  <c r="P60" i="2"/>
  <c r="P62" i="2"/>
  <c r="P66" i="2"/>
  <c r="P52" i="2"/>
  <c r="P7" i="2"/>
  <c r="P63" i="2"/>
  <c r="P58" i="2"/>
  <c r="P55" i="2"/>
  <c r="P13" i="2"/>
  <c r="P44" i="2"/>
  <c r="P10" i="2"/>
  <c r="P12" i="2"/>
  <c r="P14" i="2"/>
  <c r="P23" i="2"/>
  <c r="P34" i="2"/>
  <c r="P36" i="2"/>
  <c r="P37" i="2"/>
  <c r="P51" i="2"/>
  <c r="P47" i="2"/>
  <c r="P15" i="2"/>
  <c r="P18" i="2"/>
  <c r="P30" i="2"/>
  <c r="P25" i="2"/>
  <c r="P48" i="2"/>
  <c r="P50" i="2"/>
  <c r="P19" i="2"/>
  <c r="P21" i="2"/>
  <c r="P29" i="2"/>
  <c r="P31" i="2"/>
  <c r="P33" i="2"/>
  <c r="P22" i="2"/>
  <c r="P54" i="2"/>
  <c r="P9" i="2"/>
  <c r="P26" i="2"/>
  <c r="P28" i="2"/>
  <c r="P38" i="2"/>
  <c r="P41" i="2"/>
  <c r="O67" i="2"/>
  <c r="P8" i="2"/>
  <c r="P11" i="2"/>
  <c r="P17" i="2"/>
  <c r="P20" i="2"/>
  <c r="P27" i="2"/>
  <c r="P32" i="2"/>
  <c r="P35" i="2"/>
  <c r="P40" i="2"/>
  <c r="P43" i="2"/>
  <c r="P49" i="2"/>
  <c r="P53" i="2"/>
  <c r="P57" i="2"/>
  <c r="P59" i="2"/>
  <c r="P61" i="2"/>
  <c r="P16" i="2"/>
  <c r="P64" i="2"/>
  <c r="P65" i="2"/>
  <c r="P6" i="2"/>
  <c r="P42" i="2"/>
  <c r="P24" i="2"/>
  <c r="J67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P67" i="2"/>
  <c r="B26" i="2" l="1"/>
  <c r="B27" i="2" s="1"/>
  <c r="B28" i="2" s="1"/>
  <c r="B29" i="2" s="1"/>
  <c r="B30" i="2" s="1"/>
  <c r="B35" i="2" s="1"/>
  <c r="B36" i="2" s="1"/>
  <c r="B37" i="2" s="1"/>
  <c r="B38" i="2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B39" i="2" l="1"/>
  <c r="B40" i="2" s="1"/>
  <c r="B41" i="2" s="1"/>
  <c r="B42" i="2" s="1"/>
  <c r="B43" i="2" s="1"/>
  <c r="P6" i="3"/>
  <c r="P20" i="3" s="1"/>
  <c r="O20" i="3"/>
  <c r="J20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L121" i="3" s="1"/>
  <c r="K120" i="3"/>
  <c r="F120" i="3"/>
  <c r="K119" i="3"/>
  <c r="F119" i="3"/>
  <c r="L119" i="3" s="1"/>
  <c r="K118" i="3"/>
  <c r="F118" i="3"/>
  <c r="K117" i="3"/>
  <c r="F117" i="3"/>
  <c r="K116" i="3"/>
  <c r="F116" i="3"/>
  <c r="K115" i="3"/>
  <c r="F115" i="3"/>
  <c r="L115" i="3" s="1"/>
  <c r="K114" i="3"/>
  <c r="F114" i="3"/>
  <c r="K113" i="3"/>
  <c r="F113" i="3"/>
  <c r="L113" i="3" s="1"/>
  <c r="K112" i="3"/>
  <c r="F112" i="3"/>
  <c r="K111" i="3"/>
  <c r="F111" i="3"/>
  <c r="L111" i="3" s="1"/>
  <c r="K110" i="3"/>
  <c r="F110" i="3"/>
  <c r="K109" i="3"/>
  <c r="F109" i="3"/>
  <c r="L109" i="3" s="1"/>
  <c r="K108" i="3"/>
  <c r="F108" i="3"/>
  <c r="K107" i="3"/>
  <c r="F107" i="3"/>
  <c r="L107" i="3" s="1"/>
  <c r="K106" i="3"/>
  <c r="F106" i="3"/>
  <c r="K105" i="3"/>
  <c r="F105" i="3"/>
  <c r="L105" i="3" s="1"/>
  <c r="K104" i="3"/>
  <c r="F104" i="3"/>
  <c r="K103" i="3"/>
  <c r="F103" i="3"/>
  <c r="L103" i="3" s="1"/>
  <c r="K102" i="3"/>
  <c r="F102" i="3"/>
  <c r="K101" i="3"/>
  <c r="F101" i="3"/>
  <c r="L101" i="3" s="1"/>
  <c r="K100" i="3"/>
  <c r="F100" i="3"/>
  <c r="K99" i="3"/>
  <c r="F99" i="3"/>
  <c r="L99" i="3" s="1"/>
  <c r="K98" i="3"/>
  <c r="F98" i="3"/>
  <c r="K97" i="3"/>
  <c r="F97" i="3"/>
  <c r="L97" i="3" s="1"/>
  <c r="K96" i="3"/>
  <c r="F96" i="3"/>
  <c r="K95" i="3"/>
  <c r="F95" i="3"/>
  <c r="K94" i="3"/>
  <c r="F94" i="3"/>
  <c r="K93" i="3"/>
  <c r="F93" i="3"/>
  <c r="L93" i="3" s="1"/>
  <c r="K92" i="3"/>
  <c r="F92" i="3"/>
  <c r="K91" i="3"/>
  <c r="F91" i="3"/>
  <c r="K90" i="3"/>
  <c r="F90" i="3"/>
  <c r="K89" i="3"/>
  <c r="F89" i="3"/>
  <c r="L89" i="3" s="1"/>
  <c r="K88" i="3"/>
  <c r="F88" i="3"/>
  <c r="K87" i="3"/>
  <c r="F87" i="3"/>
  <c r="K86" i="3"/>
  <c r="F86" i="3"/>
  <c r="K85" i="3"/>
  <c r="F85" i="3"/>
  <c r="L85" i="3" s="1"/>
  <c r="K84" i="3"/>
  <c r="F84" i="3"/>
  <c r="K83" i="3"/>
  <c r="F83" i="3"/>
  <c r="L83" i="3" s="1"/>
  <c r="K82" i="3"/>
  <c r="F82" i="3"/>
  <c r="K81" i="3"/>
  <c r="F81" i="3"/>
  <c r="L81" i="3" s="1"/>
  <c r="K80" i="3"/>
  <c r="F80" i="3"/>
  <c r="K79" i="3"/>
  <c r="F79" i="3"/>
  <c r="L79" i="3" s="1"/>
  <c r="K78" i="3"/>
  <c r="F78" i="3"/>
  <c r="K77" i="3"/>
  <c r="F77" i="3"/>
  <c r="L77" i="3" s="1"/>
  <c r="K76" i="3"/>
  <c r="F76" i="3"/>
  <c r="K75" i="3"/>
  <c r="F75" i="3"/>
  <c r="L75" i="3" s="1"/>
  <c r="K74" i="3"/>
  <c r="F74" i="3"/>
  <c r="K73" i="3"/>
  <c r="F73" i="3"/>
  <c r="L73" i="3" s="1"/>
  <c r="K72" i="3"/>
  <c r="F72" i="3"/>
  <c r="K71" i="3"/>
  <c r="F71" i="3"/>
  <c r="L71" i="3" s="1"/>
  <c r="K70" i="3"/>
  <c r="F70" i="3"/>
  <c r="K69" i="3"/>
  <c r="F69" i="3"/>
  <c r="L69" i="3" s="1"/>
  <c r="K1048524" i="3"/>
  <c r="B8" i="3"/>
  <c r="B13" i="3" s="1"/>
  <c r="B14" i="3" s="1"/>
  <c r="B15" i="3" s="1"/>
  <c r="B16" i="3" s="1"/>
  <c r="B17" i="3" s="1"/>
  <c r="B18" i="3" s="1"/>
  <c r="B19" i="3" s="1"/>
  <c r="K1048563" i="2"/>
  <c r="B44" i="2" l="1"/>
  <c r="B45" i="2" s="1"/>
  <c r="B46" i="2" s="1"/>
  <c r="B47" i="2" s="1"/>
  <c r="B48" i="2" s="1"/>
  <c r="B49" i="2" s="1"/>
  <c r="B50" i="2" s="1"/>
  <c r="B51" i="2" s="1"/>
  <c r="B52" i="2" s="1"/>
  <c r="L72" i="3"/>
  <c r="L88" i="3"/>
  <c r="L96" i="3"/>
  <c r="L104" i="3"/>
  <c r="L112" i="3"/>
  <c r="L120" i="3"/>
  <c r="L70" i="3"/>
  <c r="L74" i="3"/>
  <c r="L78" i="3"/>
  <c r="L82" i="3"/>
  <c r="L86" i="3"/>
  <c r="L90" i="3"/>
  <c r="L94" i="3"/>
  <c r="L114" i="3"/>
  <c r="L118" i="3"/>
  <c r="L129" i="3"/>
  <c r="L122" i="3"/>
  <c r="L126" i="3"/>
  <c r="L130" i="3"/>
  <c r="L123" i="3"/>
  <c r="L127" i="3"/>
  <c r="L76" i="3"/>
  <c r="L128" i="3"/>
  <c r="L116" i="3"/>
  <c r="L92" i="3"/>
  <c r="L87" i="3"/>
  <c r="L98" i="3"/>
  <c r="L102" i="3"/>
  <c r="L117" i="3"/>
  <c r="L124" i="3"/>
  <c r="L84" i="3"/>
  <c r="L100" i="3"/>
  <c r="L108" i="3"/>
  <c r="L80" i="3"/>
  <c r="L91" i="3"/>
  <c r="L95" i="3"/>
  <c r="L106" i="3"/>
  <c r="L110" i="3"/>
  <c r="L125" i="3"/>
  <c r="O74" i="1"/>
  <c r="O9" i="1"/>
  <c r="O10" i="1"/>
  <c r="O11" i="1"/>
  <c r="O12" i="1"/>
  <c r="O13" i="1"/>
  <c r="O14" i="1"/>
  <c r="O16" i="1"/>
  <c r="O17" i="1"/>
  <c r="O18" i="1"/>
  <c r="O19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15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M75" i="1"/>
  <c r="H75" i="1"/>
  <c r="L75" i="1"/>
  <c r="K75" i="1"/>
  <c r="O75" i="1" l="1"/>
  <c r="B53" i="2"/>
  <c r="B54" i="2" s="1"/>
  <c r="B55" i="2" s="1"/>
  <c r="B56" i="2" s="1"/>
  <c r="B57" i="2" s="1"/>
  <c r="B58" i="2" s="1"/>
  <c r="B59" i="2" s="1"/>
  <c r="B60" i="2" s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6" i="1"/>
  <c r="P16" i="1" s="1"/>
  <c r="J17" i="1"/>
  <c r="P17" i="1" s="1"/>
  <c r="J18" i="1"/>
  <c r="P18" i="1" s="1"/>
  <c r="J19" i="1"/>
  <c r="P19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15" i="1"/>
  <c r="P15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P75" i="1" l="1"/>
  <c r="B61" i="2"/>
  <c r="B62" i="2" s="1"/>
  <c r="B63" i="2" s="1"/>
  <c r="B64" i="2" s="1"/>
  <c r="B65" i="2" s="1"/>
  <c r="B66" i="2" s="1"/>
  <c r="J75" i="1"/>
</calcChain>
</file>

<file path=xl/sharedStrings.xml><?xml version="1.0" encoding="utf-8"?>
<sst xmlns="http://schemas.openxmlformats.org/spreadsheetml/2006/main" count="782" uniqueCount="268">
  <si>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</si>
  <si>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</si>
  <si>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</si>
  <si>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</si>
  <si>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</si>
  <si>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</si>
  <si>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</si>
  <si>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</si>
  <si>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</si>
  <si>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</si>
  <si>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</si>
  <si>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</si>
  <si>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</si>
  <si>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</si>
  <si>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</si>
  <si>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</si>
  <si>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</si>
  <si>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</si>
  <si>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</si>
  <si>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</si>
  <si>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</si>
  <si>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</si>
  <si>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</si>
  <si>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</si>
  <si>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</si>
  <si>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</si>
  <si>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</si>
  <si>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</si>
  <si>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</si>
  <si>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</si>
  <si>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</si>
  <si>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</si>
  <si>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</si>
  <si>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</si>
  <si>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</si>
  <si>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</si>
  <si>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</si>
  <si>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</si>
  <si>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</si>
  <si>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</si>
  <si>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LAURA DE JESUS OZUNA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</si>
  <si>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</si>
  <si>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</si>
  <si>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</si>
  <si>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</si>
  <si>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</si>
  <si>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</si>
  <si>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</si>
  <si>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</si>
  <si>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</si>
  <si>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</si>
  <si>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</si>
  <si>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</si>
  <si>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</si>
  <si>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</si>
  <si>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</si>
  <si>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</si>
  <si>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</si>
  <si>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</si>
  <si>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</si>
  <si>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</si>
  <si>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</si>
  <si>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</si>
  <si>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</si>
  <si>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</si>
  <si>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</si>
  <si>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</si>
  <si>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</si>
  <si>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</si>
  <si>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</si>
  <si>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</si>
  <si>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</si>
  <si>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</si>
  <si>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</si>
  <si>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</si>
  <si>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</si>
  <si>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</si>
  <si>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</si>
  <si>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</si>
  <si>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</si>
  <si>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</si>
  <si>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</si>
  <si>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</si>
  <si>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</si>
  <si>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</si>
  <si>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</si>
  <si>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ABOGADO(A)</t>
  </si>
  <si>
    <t xml:space="preserve">ASESOR  COMPRAS 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</si>
  <si>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</si>
  <si>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</si>
  <si>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</si>
  <si>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</si>
  <si>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</si>
  <si>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</si>
  <si>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</si>
  <si>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</si>
  <si>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</si>
  <si>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</si>
  <si>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</si>
  <si>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</si>
  <si>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</si>
  <si>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</si>
  <si>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</si>
  <si>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</si>
  <si>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</si>
  <si>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</si>
  <si>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</si>
  <si>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</si>
  <si>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</si>
  <si>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</si>
  <si>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</si>
  <si>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</si>
  <si>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</si>
  <si>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</si>
  <si>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</si>
  <si>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</si>
  <si>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</si>
  <si>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</si>
  <si>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</si>
  <si>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</si>
  <si>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</si>
  <si>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</si>
  <si>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</si>
  <si>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</si>
  <si>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</si>
  <si>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</si>
  <si>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</si>
  <si>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</si>
  <si>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</si>
  <si>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</si>
  <si>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</si>
  <si>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</si>
  <si>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</si>
  <si>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</si>
  <si>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</si>
  <si>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</si>
  <si>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</si>
  <si>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</si>
  <si>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</si>
  <si>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</si>
  <si>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</si>
  <si>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</si>
  <si>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</si>
  <si>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</si>
  <si>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</si>
  <si>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</si>
  <si>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</si>
  <si>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</si>
  <si>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</si>
  <si>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</si>
  <si>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</si>
  <si>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</si>
  <si>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</si>
  <si>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</si>
  <si>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</si>
  <si>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</si>
  <si>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</si>
  <si>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</si>
  <si>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</si>
  <si>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</si>
  <si>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</si>
  <si>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</si>
  <si>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</si>
  <si>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</si>
  <si>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</si>
  <si>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</si>
  <si>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</si>
  <si>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</si>
  <si>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WENDY ZORAYA TERESA MERAN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</si>
  <si>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</si>
  <si>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</si>
  <si>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</si>
  <si>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</si>
  <si>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</si>
  <si>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</si>
  <si>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</si>
  <si>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</si>
  <si>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</si>
  <si>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</si>
  <si>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</si>
  <si>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</si>
  <si>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</si>
  <si>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</si>
  <si>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</si>
  <si>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</si>
  <si>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</si>
  <si>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</si>
  <si>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</si>
  <si>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</si>
  <si>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</si>
  <si>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</si>
  <si>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</si>
  <si>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</si>
  <si>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</si>
  <si>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</si>
  <si>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</si>
  <si>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</si>
  <si>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</si>
  <si>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</si>
  <si>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</si>
  <si>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PSICOLOGO (A)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</si>
  <si>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</si>
  <si>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</si>
  <si>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</si>
  <si>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</si>
  <si>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</si>
  <si>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</si>
  <si>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</si>
  <si>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</si>
  <si>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</si>
  <si>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</si>
  <si>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</si>
  <si>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</si>
  <si>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</si>
  <si>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</si>
  <si>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</si>
  <si>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</si>
  <si>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</si>
  <si>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</si>
  <si>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</si>
  <si>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</si>
  <si>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</si>
  <si>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</si>
  <si>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</si>
  <si>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</si>
  <si>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</si>
  <si>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</si>
  <si>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</si>
  <si>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</si>
  <si>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</si>
  <si>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</si>
  <si>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</si>
  <si>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</si>
  <si>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</si>
  <si>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</si>
  <si>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</si>
  <si>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</si>
  <si>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</si>
  <si>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</si>
  <si>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</si>
  <si>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</si>
  <si>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</si>
  <si>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</si>
  <si>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</si>
  <si>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</si>
  <si>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</si>
  <si>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DIVISION JURUDICA - URBE</t>
  </si>
  <si>
    <t>DIRECCION ADMINISTRATIVA FINANCIERA - URBE</t>
  </si>
  <si>
    <t>AUXILIAR DE ALMACEN Y SUMINISTRO</t>
  </si>
  <si>
    <t>DALVIN JOSE DE LA CRUZ MARIA</t>
  </si>
  <si>
    <t>CESAR GERONIMO MONCION PERALTA</t>
  </si>
  <si>
    <t>Responsable de Nómina | Recepcionista en Funciones de Analista de Nomina</t>
  </si>
  <si>
    <t>Responsable Financiero | Contador</t>
  </si>
  <si>
    <t xml:space="preserve">Director Financiero </t>
  </si>
  <si>
    <t>ARQUITECTO</t>
  </si>
  <si>
    <t>EMPLEADOS FIJO - PERSONAL DE VIGILANCIA CORRESPONDIENTE AL MES DE FEBRERO 2025</t>
  </si>
  <si>
    <t>LAURA ALMONTE VILLA DE ABREU</t>
  </si>
  <si>
    <t>MARINO RODRIGUEZ JAVIER</t>
  </si>
  <si>
    <t>MIGUEL ALEXANDER DE LA CRUZ CRUZ</t>
  </si>
  <si>
    <t>MANUEL OSCAR CARRION OLIVER</t>
  </si>
  <si>
    <t>JAVIER LEANDRO CASTILLO MARTINEZ</t>
  </si>
  <si>
    <t>JOSE ANTONIO OVANDO GUZMAN</t>
  </si>
  <si>
    <t>ALBERTO AURELIO LANZO RINCON</t>
  </si>
  <si>
    <t>LISSA NATACHA OVALLES</t>
  </si>
  <si>
    <t>LENNIS ANTONIO DIAZ PEREZ</t>
  </si>
  <si>
    <t>INGENIERO CIVIL</t>
  </si>
  <si>
    <t xml:space="preserve"> EMPLEADOS TEMPORALES CORRESPONDIENTE AL MES DE FEBRERO 2025</t>
  </si>
  <si>
    <t xml:space="preserve"> EMPLEADOS FIJOS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</si>
</sst>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charset val="1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0" xfId="0" applyFont="1" applyBorder="1"/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8" xfId="1" applyNumberFormat="1" applyFont="1" applyFill="1" applyBorder="1" applyAlignment="1">
      <alignment horizontal="center" wrapText="1"/>
    </xf>
    <xf numFmtId="39" fontId="10" fillId="2" borderId="8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9" fontId="6" fillId="2" borderId="6" xfId="1" applyNumberFormat="1" applyFont="1" applyFill="1" applyBorder="1" applyAlignment="1">
      <alignment horizontal="center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8" fillId="6" borderId="7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8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4" fontId="11" fillId="2" borderId="8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39" fontId="10" fillId="0" borderId="8" xfId="0" applyNumberFormat="1" applyFont="1" applyBorder="1" applyAlignment="1">
      <alignment horizontal="center" vertical="center"/>
    </xf>
    <xf numFmtId="39" fontId="10" fillId="2" borderId="8" xfId="0" applyNumberFormat="1" applyFont="1" applyFill="1" applyBorder="1" applyAlignment="1">
      <alignment horizontal="center" vertical="center"/>
    </xf>
    <xf numFmtId="39" fontId="10" fillId="2" borderId="24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6" xfId="1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9" fontId="6" fillId="0" borderId="8" xfId="0" applyNumberFormat="1" applyFont="1" applyBorder="1" applyAlignment="1">
      <alignment horizontal="center" vertical="center"/>
    </xf>
    <xf numFmtId="39" fontId="6" fillId="2" borderId="24" xfId="0" applyNumberFormat="1" applyFont="1" applyFill="1" applyBorder="1" applyAlignment="1">
      <alignment horizontal="center" vertical="center" wrapText="1"/>
    </xf>
    <xf numFmtId="39" fontId="8" fillId="6" borderId="25" xfId="1" applyNumberFormat="1" applyFont="1" applyFill="1" applyBorder="1" applyAlignment="1">
      <alignment horizontal="center" vertical="center" wrapText="1"/>
    </xf>
    <xf numFmtId="39" fontId="6" fillId="0" borderId="6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39" fontId="8" fillId="6" borderId="29" xfId="1" applyNumberFormat="1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8" fillId="6" borderId="31" xfId="1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39" fontId="6" fillId="2" borderId="32" xfId="1" applyNumberFormat="1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3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6" borderId="16" xfId="0" applyFont="1" applyFill="1" applyBorder="1" applyAlignment="1">
      <alignment horizontal="right" vertical="center"/>
    </xf>
    <xf numFmtId="0" fontId="8" fillId="6" borderId="25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11" xfId="0" applyFont="1" applyBorder="1" applyAlignment="1">
      <alignment horizontal="center" wrapText="1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3"/>
  <sheetViews>
    <sheetView zoomScale="90" zoomScaleNormal="90" workbookViewId="0">
      <pane ySplit="5" topLeftCell="A6" activePane="bottomLeft" state="frozen"/>
      <selection pane="bottomLeft" activeCell="B2" sqref="B2:P73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33.42578125" style="3" bestFit="1" customWidth="1"/>
    <col min="6" max="6" width="16.42578125" style="1" bestFit="1" customWidth="1"/>
    <col min="7" max="7" width="15.42578125" style="1" bestFit="1" customWidth="1"/>
    <col min="8" max="8" width="23" style="4" bestFit="1" customWidth="1"/>
    <col min="9" max="9" width="14" style="4" bestFit="1" customWidth="1"/>
    <col min="10" max="10" width="19" style="4" bestFit="1" customWidth="1"/>
    <col min="11" max="11" width="11.85546875" style="4" bestFit="1" customWidth="1"/>
    <col min="12" max="12" width="15.140625" style="13" customWidth="1"/>
    <col min="13" max="13" width="12.7109375" style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68" t="s">
        <v>222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2:16" s="14" customFormat="1" ht="21" customHeight="1" thickBot="1" x14ac:dyDescent="0.25">
      <c r="B3" s="58"/>
      <c r="C3" s="59"/>
      <c r="D3" s="168" t="s">
        <v>267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2:16" s="14" customFormat="1" ht="18" customHeight="1" thickBot="1" x14ac:dyDescent="0.25">
      <c r="B4" s="60"/>
      <c r="C4" s="61"/>
      <c r="D4" s="168" t="s">
        <v>245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5.5" customHeight="1" x14ac:dyDescent="0.2">
      <c r="B6" s="24">
        <v>1</v>
      </c>
      <c r="C6" s="41" t="s">
        <v>228</v>
      </c>
      <c r="D6" s="46" t="s">
        <v>109</v>
      </c>
      <c r="E6" s="46" t="s">
        <v>229</v>
      </c>
      <c r="F6" s="63" t="s">
        <v>202</v>
      </c>
      <c r="G6" s="63" t="s">
        <v>117</v>
      </c>
      <c r="H6" s="54">
        <v>25000</v>
      </c>
      <c r="I6" s="55">
        <v>0</v>
      </c>
      <c r="J6" s="55">
        <f>H6</f>
        <v>25000</v>
      </c>
      <c r="K6" s="55">
        <v>717.5</v>
      </c>
      <c r="L6" s="55">
        <v>0</v>
      </c>
      <c r="M6" s="55">
        <v>760</v>
      </c>
      <c r="N6" s="55">
        <v>25</v>
      </c>
      <c r="O6" s="43">
        <f>+K6+L6+M6+N6</f>
        <v>1502.5</v>
      </c>
      <c r="P6" s="45">
        <f>J6-O6</f>
        <v>23497.5</v>
      </c>
    </row>
    <row r="7" spans="2:16" ht="27.6" customHeight="1" x14ac:dyDescent="0.2">
      <c r="B7" s="24">
        <f t="shared" ref="B7:B39" si="0">B6+1</f>
        <v>2</v>
      </c>
      <c r="C7" s="41" t="s">
        <v>232</v>
      </c>
      <c r="D7" s="46" t="s">
        <v>109</v>
      </c>
      <c r="E7" s="46" t="s">
        <v>233</v>
      </c>
      <c r="F7" s="63" t="s">
        <v>202</v>
      </c>
      <c r="G7" s="63" t="s">
        <v>203</v>
      </c>
      <c r="H7" s="54">
        <v>17000</v>
      </c>
      <c r="I7" s="55">
        <v>0</v>
      </c>
      <c r="J7" s="55">
        <f>H7</f>
        <v>17000</v>
      </c>
      <c r="K7" s="55">
        <v>487.9</v>
      </c>
      <c r="L7" s="55">
        <v>0</v>
      </c>
      <c r="M7" s="55">
        <v>516.79999999999995</v>
      </c>
      <c r="N7" s="55">
        <v>25</v>
      </c>
      <c r="O7" s="43">
        <f>+K7+L7+M7+N7</f>
        <v>1029.6999999999998</v>
      </c>
      <c r="P7" s="45">
        <f>J7-O7</f>
        <v>15970.3</v>
      </c>
    </row>
    <row r="8" spans="2:16" ht="21.75" customHeight="1" x14ac:dyDescent="0.2">
      <c r="B8" s="24">
        <f t="shared" si="0"/>
        <v>3</v>
      </c>
      <c r="C8" s="41" t="s">
        <v>122</v>
      </c>
      <c r="D8" s="46" t="s">
        <v>172</v>
      </c>
      <c r="E8" s="46" t="s">
        <v>178</v>
      </c>
      <c r="F8" s="64" t="s">
        <v>202</v>
      </c>
      <c r="G8" s="64" t="s">
        <v>118</v>
      </c>
      <c r="H8" s="44">
        <v>10600</v>
      </c>
      <c r="I8" s="44">
        <v>0</v>
      </c>
      <c r="J8" s="43">
        <f>H8</f>
        <v>10600</v>
      </c>
      <c r="K8" s="44">
        <v>304.21999999999997</v>
      </c>
      <c r="L8" s="44">
        <v>0</v>
      </c>
      <c r="M8" s="44">
        <v>322.24</v>
      </c>
      <c r="N8" s="44">
        <v>25</v>
      </c>
      <c r="O8" s="43">
        <f>+K8+L8+M8+N8</f>
        <v>651.46</v>
      </c>
      <c r="P8" s="45">
        <f>J8-O8</f>
        <v>9948.5400000000009</v>
      </c>
    </row>
    <row r="9" spans="2:16" ht="22.5" customHeight="1" x14ac:dyDescent="0.2">
      <c r="B9" s="24">
        <f t="shared" si="0"/>
        <v>4</v>
      </c>
      <c r="C9" s="41" t="s">
        <v>123</v>
      </c>
      <c r="D9" s="46" t="s">
        <v>85</v>
      </c>
      <c r="E9" s="46" t="s">
        <v>179</v>
      </c>
      <c r="F9" s="64" t="s">
        <v>202</v>
      </c>
      <c r="G9" s="64" t="s">
        <v>118</v>
      </c>
      <c r="H9" s="44">
        <v>50000</v>
      </c>
      <c r="I9" s="44">
        <v>0</v>
      </c>
      <c r="J9" s="43">
        <f>H9</f>
        <v>50000</v>
      </c>
      <c r="K9" s="44">
        <v>1435</v>
      </c>
      <c r="L9" s="44">
        <v>1596.68</v>
      </c>
      <c r="M9" s="44">
        <v>1520</v>
      </c>
      <c r="N9" s="44">
        <v>12586.57</v>
      </c>
      <c r="O9" s="43">
        <f>+K9+L9+M9+N9</f>
        <v>17138.25</v>
      </c>
      <c r="P9" s="45">
        <f>J9-O9</f>
        <v>32861.75</v>
      </c>
    </row>
    <row r="10" spans="2:16" ht="24.75" customHeight="1" x14ac:dyDescent="0.2">
      <c r="B10" s="24">
        <f t="shared" si="0"/>
        <v>5</v>
      </c>
      <c r="C10" s="41" t="s">
        <v>124</v>
      </c>
      <c r="D10" s="46" t="s">
        <v>173</v>
      </c>
      <c r="E10" s="46" t="s">
        <v>180</v>
      </c>
      <c r="F10" s="64" t="s">
        <v>202</v>
      </c>
      <c r="G10" s="63" t="s">
        <v>118</v>
      </c>
      <c r="H10" s="44">
        <v>110000</v>
      </c>
      <c r="I10" s="44">
        <v>0</v>
      </c>
      <c r="J10" s="43">
        <f>H10</f>
        <v>110000</v>
      </c>
      <c r="K10" s="44">
        <v>3157</v>
      </c>
      <c r="L10" s="44">
        <v>14028.75</v>
      </c>
      <c r="M10" s="44">
        <v>3344</v>
      </c>
      <c r="N10" s="44">
        <v>1740.46</v>
      </c>
      <c r="O10" s="43">
        <f>+K10+L10+M10+N10</f>
        <v>22270.21</v>
      </c>
      <c r="P10" s="45">
        <f>J10-O10</f>
        <v>87729.790000000008</v>
      </c>
    </row>
    <row r="11" spans="2:16" ht="21" customHeight="1" x14ac:dyDescent="0.2">
      <c r="B11" s="24">
        <f t="shared" si="0"/>
        <v>6</v>
      </c>
      <c r="C11" s="41" t="s">
        <v>125</v>
      </c>
      <c r="D11" s="46" t="s">
        <v>172</v>
      </c>
      <c r="E11" s="46" t="s">
        <v>178</v>
      </c>
      <c r="F11" s="64" t="s">
        <v>202</v>
      </c>
      <c r="G11" s="63" t="s">
        <v>118</v>
      </c>
      <c r="H11" s="44">
        <v>10600</v>
      </c>
      <c r="I11" s="44">
        <v>0</v>
      </c>
      <c r="J11" s="43">
        <f>H11</f>
        <v>10600</v>
      </c>
      <c r="K11" s="44">
        <v>304.21999999999997</v>
      </c>
      <c r="L11" s="44">
        <v>0</v>
      </c>
      <c r="M11" s="44">
        <v>322.24</v>
      </c>
      <c r="N11" s="44">
        <v>25</v>
      </c>
      <c r="O11" s="43">
        <f>+K11+L11+M11+N11</f>
        <v>651.46</v>
      </c>
      <c r="P11" s="45">
        <f>J11-O11</f>
        <v>9948.5400000000009</v>
      </c>
    </row>
    <row r="12" spans="2:16" s="13" customFormat="1" ht="20.25" customHeight="1" x14ac:dyDescent="0.2">
      <c r="B12" s="24">
        <f t="shared" si="0"/>
        <v>7</v>
      </c>
      <c r="C12" s="41" t="s">
        <v>126</v>
      </c>
      <c r="D12" s="46" t="s">
        <v>172</v>
      </c>
      <c r="E12" s="46" t="s">
        <v>181</v>
      </c>
      <c r="F12" s="64" t="s">
        <v>202</v>
      </c>
      <c r="G12" s="63" t="s">
        <v>117</v>
      </c>
      <c r="H12" s="44">
        <v>20000</v>
      </c>
      <c r="I12" s="44">
        <v>0</v>
      </c>
      <c r="J12" s="43">
        <f>H12</f>
        <v>20000</v>
      </c>
      <c r="K12" s="44">
        <v>574</v>
      </c>
      <c r="L12" s="44">
        <v>0</v>
      </c>
      <c r="M12" s="44">
        <v>608</v>
      </c>
      <c r="N12" s="44">
        <v>25</v>
      </c>
      <c r="O12" s="43">
        <f>+K12+L12+M12+N12</f>
        <v>1207</v>
      </c>
      <c r="P12" s="45">
        <f>J12-O12</f>
        <v>18793</v>
      </c>
    </row>
    <row r="13" spans="2:16" ht="18.75" customHeight="1" x14ac:dyDescent="0.2">
      <c r="B13" s="24">
        <f t="shared" si="0"/>
        <v>8</v>
      </c>
      <c r="C13" s="41" t="s">
        <v>127</v>
      </c>
      <c r="D13" s="46" t="s">
        <v>88</v>
      </c>
      <c r="E13" s="46" t="s">
        <v>197</v>
      </c>
      <c r="F13" s="64" t="s">
        <v>202</v>
      </c>
      <c r="G13" s="63" t="s">
        <v>118</v>
      </c>
      <c r="H13" s="44">
        <v>28000</v>
      </c>
      <c r="I13" s="44">
        <v>0</v>
      </c>
      <c r="J13" s="43">
        <f>H13</f>
        <v>28000</v>
      </c>
      <c r="K13" s="44">
        <v>803.6</v>
      </c>
      <c r="L13" s="44">
        <v>0</v>
      </c>
      <c r="M13" s="44">
        <v>851.2</v>
      </c>
      <c r="N13" s="44">
        <v>25</v>
      </c>
      <c r="O13" s="43">
        <f>+K13+L13+M13+N13</f>
        <v>1679.8000000000002</v>
      </c>
      <c r="P13" s="45">
        <f>J13-O13</f>
        <v>26320.2</v>
      </c>
    </row>
    <row r="14" spans="2:16" ht="21" customHeight="1" x14ac:dyDescent="0.2">
      <c r="B14" s="24">
        <f t="shared" si="0"/>
        <v>9</v>
      </c>
      <c r="C14" s="41" t="s">
        <v>128</v>
      </c>
      <c r="D14" s="46" t="s">
        <v>174</v>
      </c>
      <c r="E14" s="46" t="s">
        <v>86</v>
      </c>
      <c r="F14" s="64" t="s">
        <v>202</v>
      </c>
      <c r="G14" s="63" t="s">
        <v>117</v>
      </c>
      <c r="H14" s="44">
        <v>75000</v>
      </c>
      <c r="I14" s="44">
        <v>0</v>
      </c>
      <c r="J14" s="47">
        <f>H14</f>
        <v>75000</v>
      </c>
      <c r="K14" s="44">
        <v>2152.5</v>
      </c>
      <c r="L14" s="44">
        <v>6309.38</v>
      </c>
      <c r="M14" s="44">
        <v>2280</v>
      </c>
      <c r="N14" s="44">
        <v>2072.6</v>
      </c>
      <c r="O14" s="43">
        <f>+K14+L14+M14+N14</f>
        <v>12814.480000000001</v>
      </c>
      <c r="P14" s="45">
        <f>J14-O14</f>
        <v>62185.52</v>
      </c>
    </row>
    <row r="15" spans="2:16" ht="27.6" customHeight="1" x14ac:dyDescent="0.2">
      <c r="B15" s="24">
        <f t="shared" si="0"/>
        <v>10</v>
      </c>
      <c r="C15" s="41" t="s">
        <v>225</v>
      </c>
      <c r="D15" s="46" t="s">
        <v>175</v>
      </c>
      <c r="E15" s="46" t="s">
        <v>187</v>
      </c>
      <c r="F15" s="64" t="s">
        <v>202</v>
      </c>
      <c r="G15" s="63" t="s">
        <v>118</v>
      </c>
      <c r="H15" s="44">
        <v>80000</v>
      </c>
      <c r="I15" s="44">
        <v>0</v>
      </c>
      <c r="J15" s="47">
        <f>H15</f>
        <v>80000</v>
      </c>
      <c r="K15" s="44">
        <v>2296</v>
      </c>
      <c r="L15" s="44">
        <v>7400.87</v>
      </c>
      <c r="M15" s="44">
        <v>2432</v>
      </c>
      <c r="N15" s="44">
        <v>25</v>
      </c>
      <c r="O15" s="43">
        <f>+K15+L15+M15+N15</f>
        <v>12153.869999999999</v>
      </c>
      <c r="P15" s="45">
        <f>J15-O15</f>
        <v>67846.13</v>
      </c>
    </row>
    <row r="16" spans="2:16" ht="26.25" customHeight="1" x14ac:dyDescent="0.2">
      <c r="B16" s="24">
        <f t="shared" si="0"/>
        <v>11</v>
      </c>
      <c r="C16" s="41" t="s">
        <v>250</v>
      </c>
      <c r="D16" s="46" t="s">
        <v>88</v>
      </c>
      <c r="E16" s="46" t="s">
        <v>201</v>
      </c>
      <c r="F16" s="64" t="s">
        <v>202</v>
      </c>
      <c r="G16" s="63" t="s">
        <v>118</v>
      </c>
      <c r="H16" s="44">
        <v>25000</v>
      </c>
      <c r="I16" s="44">
        <v>0</v>
      </c>
      <c r="J16" s="44">
        <f>H16</f>
        <v>25000</v>
      </c>
      <c r="K16" s="44">
        <v>717.5</v>
      </c>
      <c r="L16" s="44">
        <v>0</v>
      </c>
      <c r="M16" s="44">
        <v>760</v>
      </c>
      <c r="N16" s="44">
        <v>25</v>
      </c>
      <c r="O16" s="43">
        <f>+K16+L16+M16+N16</f>
        <v>1502.5</v>
      </c>
      <c r="P16" s="45">
        <f>J16-O16</f>
        <v>23497.5</v>
      </c>
    </row>
    <row r="17" spans="2:18" ht="27.6" customHeight="1" x14ac:dyDescent="0.2">
      <c r="B17" s="24">
        <f t="shared" si="0"/>
        <v>12</v>
      </c>
      <c r="C17" s="41" t="s">
        <v>129</v>
      </c>
      <c r="D17" s="46" t="s">
        <v>175</v>
      </c>
      <c r="E17" s="46" t="s">
        <v>182</v>
      </c>
      <c r="F17" s="64" t="s">
        <v>202</v>
      </c>
      <c r="G17" s="63" t="s">
        <v>203</v>
      </c>
      <c r="H17" s="44">
        <v>180000</v>
      </c>
      <c r="I17" s="44">
        <v>0</v>
      </c>
      <c r="J17" s="43">
        <f>H17</f>
        <v>180000</v>
      </c>
      <c r="K17" s="44">
        <v>5166</v>
      </c>
      <c r="L17" s="44">
        <v>30923.37</v>
      </c>
      <c r="M17" s="44">
        <v>5472</v>
      </c>
      <c r="N17" s="44">
        <v>5025</v>
      </c>
      <c r="O17" s="43">
        <f>+K17+L17+M17+N17</f>
        <v>46586.369999999995</v>
      </c>
      <c r="P17" s="45">
        <f>J17-O17</f>
        <v>133413.63</v>
      </c>
    </row>
    <row r="18" spans="2:18" ht="21.75" customHeight="1" x14ac:dyDescent="0.2">
      <c r="B18" s="24">
        <f t="shared" si="0"/>
        <v>13</v>
      </c>
      <c r="C18" s="41" t="s">
        <v>130</v>
      </c>
      <c r="D18" s="46" t="s">
        <v>82</v>
      </c>
      <c r="E18" s="46" t="s">
        <v>183</v>
      </c>
      <c r="F18" s="64" t="s">
        <v>202</v>
      </c>
      <c r="G18" s="63" t="s">
        <v>118</v>
      </c>
      <c r="H18" s="44">
        <v>111253</v>
      </c>
      <c r="I18" s="44">
        <v>0</v>
      </c>
      <c r="J18" s="43">
        <f>H18</f>
        <v>111253</v>
      </c>
      <c r="K18" s="44">
        <v>3192.96</v>
      </c>
      <c r="L18" s="44">
        <v>14752.36</v>
      </c>
      <c r="M18" s="44">
        <v>3382.09</v>
      </c>
      <c r="N18" s="44">
        <v>4373.8900000000003</v>
      </c>
      <c r="O18" s="43">
        <f>+K18+L18+M18+N18</f>
        <v>25701.3</v>
      </c>
      <c r="P18" s="45">
        <f>J18-O18</f>
        <v>85551.7</v>
      </c>
      <c r="R18" s="38"/>
    </row>
    <row r="19" spans="2:18" ht="21.75" customHeight="1" x14ac:dyDescent="0.2">
      <c r="B19" s="24">
        <f t="shared" si="0"/>
        <v>14</v>
      </c>
      <c r="C19" s="41" t="s">
        <v>131</v>
      </c>
      <c r="D19" s="46" t="s">
        <v>88</v>
      </c>
      <c r="E19" s="46" t="s">
        <v>184</v>
      </c>
      <c r="F19" s="64" t="s">
        <v>202</v>
      </c>
      <c r="G19" s="63" t="s">
        <v>117</v>
      </c>
      <c r="H19" s="44">
        <v>180000</v>
      </c>
      <c r="I19" s="44">
        <v>0</v>
      </c>
      <c r="J19" s="43">
        <f>H19</f>
        <v>180000</v>
      </c>
      <c r="K19" s="44">
        <v>5166</v>
      </c>
      <c r="L19" s="44">
        <v>30923.37</v>
      </c>
      <c r="M19" s="44">
        <v>5472</v>
      </c>
      <c r="N19" s="44">
        <v>10380.52</v>
      </c>
      <c r="O19" s="43">
        <f>+K19+L19+M19+N19</f>
        <v>51941.89</v>
      </c>
      <c r="P19" s="45">
        <f>J19-O19</f>
        <v>128058.11</v>
      </c>
    </row>
    <row r="20" spans="2:18" ht="27.6" customHeight="1" x14ac:dyDescent="0.2">
      <c r="B20" s="24">
        <f t="shared" si="0"/>
        <v>15</v>
      </c>
      <c r="C20" s="41" t="s">
        <v>132</v>
      </c>
      <c r="D20" s="46" t="s">
        <v>88</v>
      </c>
      <c r="E20" s="46" t="s">
        <v>185</v>
      </c>
      <c r="F20" s="64" t="s">
        <v>202</v>
      </c>
      <c r="G20" s="64" t="s">
        <v>118</v>
      </c>
      <c r="H20" s="44">
        <v>90000</v>
      </c>
      <c r="I20" s="44">
        <v>0</v>
      </c>
      <c r="J20" s="43">
        <f>H20</f>
        <v>90000</v>
      </c>
      <c r="K20" s="44">
        <v>2583</v>
      </c>
      <c r="L20" s="44">
        <v>9753.1200000000008</v>
      </c>
      <c r="M20" s="44">
        <v>2736</v>
      </c>
      <c r="N20" s="44">
        <v>2212.6</v>
      </c>
      <c r="O20" s="43">
        <f>+K20+L20+M20+N20</f>
        <v>17284.72</v>
      </c>
      <c r="P20" s="45">
        <f>J20-O20</f>
        <v>72715.28</v>
      </c>
    </row>
    <row r="21" spans="2:18" ht="27.6" customHeight="1" x14ac:dyDescent="0.2">
      <c r="B21" s="24">
        <f t="shared" si="0"/>
        <v>16</v>
      </c>
      <c r="C21" s="41" t="s">
        <v>133</v>
      </c>
      <c r="D21" s="46" t="s">
        <v>176</v>
      </c>
      <c r="E21" s="46" t="s">
        <v>254</v>
      </c>
      <c r="F21" s="64" t="s">
        <v>202</v>
      </c>
      <c r="G21" s="63" t="s">
        <v>117</v>
      </c>
      <c r="H21" s="44">
        <v>75000</v>
      </c>
      <c r="I21" s="44">
        <v>0</v>
      </c>
      <c r="J21" s="43">
        <f>H21</f>
        <v>75000</v>
      </c>
      <c r="K21" s="44">
        <v>2152.5</v>
      </c>
      <c r="L21" s="44">
        <v>6309.38</v>
      </c>
      <c r="M21" s="44">
        <v>2280</v>
      </c>
      <c r="N21" s="44">
        <v>2072.6</v>
      </c>
      <c r="O21" s="43">
        <f>+K21+L21+M21+N21</f>
        <v>12814.480000000001</v>
      </c>
      <c r="P21" s="45">
        <f>J21-O21</f>
        <v>62185.52</v>
      </c>
    </row>
    <row r="22" spans="2:18" ht="24" customHeight="1" x14ac:dyDescent="0.2">
      <c r="B22" s="24">
        <f t="shared" si="0"/>
        <v>17</v>
      </c>
      <c r="C22" s="41" t="s">
        <v>134</v>
      </c>
      <c r="D22" s="46" t="s">
        <v>79</v>
      </c>
      <c r="E22" s="46" t="s">
        <v>186</v>
      </c>
      <c r="F22" s="64" t="s">
        <v>202</v>
      </c>
      <c r="G22" s="63" t="s">
        <v>117</v>
      </c>
      <c r="H22" s="44">
        <v>150000</v>
      </c>
      <c r="I22" s="44">
        <v>0</v>
      </c>
      <c r="J22" s="43">
        <f>H22</f>
        <v>150000</v>
      </c>
      <c r="K22" s="44">
        <v>4305</v>
      </c>
      <c r="L22" s="44">
        <v>23866.62</v>
      </c>
      <c r="M22" s="44">
        <v>4560</v>
      </c>
      <c r="N22" s="44">
        <v>19463.96</v>
      </c>
      <c r="O22" s="43">
        <f>+K22+L22+M22+N22</f>
        <v>52195.58</v>
      </c>
      <c r="P22" s="45">
        <f>J22-O22</f>
        <v>97804.42</v>
      </c>
    </row>
    <row r="23" spans="2:18" ht="27.6" customHeight="1" x14ac:dyDescent="0.2">
      <c r="B23" s="24">
        <f t="shared" si="0"/>
        <v>18</v>
      </c>
      <c r="C23" s="41" t="s">
        <v>135</v>
      </c>
      <c r="D23" s="48" t="s">
        <v>172</v>
      </c>
      <c r="E23" s="48" t="s">
        <v>178</v>
      </c>
      <c r="F23" s="64" t="s">
        <v>202</v>
      </c>
      <c r="G23" s="65" t="s">
        <v>118</v>
      </c>
      <c r="H23" s="49">
        <v>12000</v>
      </c>
      <c r="I23" s="50">
        <v>0</v>
      </c>
      <c r="J23" s="43">
        <f>H23</f>
        <v>12000</v>
      </c>
      <c r="K23" s="44">
        <v>344.4</v>
      </c>
      <c r="L23" s="44">
        <v>0</v>
      </c>
      <c r="M23" s="44">
        <v>364.8</v>
      </c>
      <c r="N23" s="44">
        <v>25</v>
      </c>
      <c r="O23" s="43">
        <f>+K23+L23+M23+N23</f>
        <v>734.2</v>
      </c>
      <c r="P23" s="45">
        <f>J23-O23</f>
        <v>11265.8</v>
      </c>
    </row>
    <row r="24" spans="2:18" ht="27.6" customHeight="1" x14ac:dyDescent="0.2">
      <c r="B24" s="24">
        <f t="shared" si="0"/>
        <v>19</v>
      </c>
      <c r="C24" s="41" t="s">
        <v>234</v>
      </c>
      <c r="D24" s="46" t="s">
        <v>82</v>
      </c>
      <c r="E24" s="46" t="s">
        <v>235</v>
      </c>
      <c r="F24" s="63" t="s">
        <v>202</v>
      </c>
      <c r="G24" s="63" t="s">
        <v>117</v>
      </c>
      <c r="H24" s="54">
        <v>35000</v>
      </c>
      <c r="I24" s="55">
        <v>0</v>
      </c>
      <c r="J24" s="55">
        <f>H24</f>
        <v>35000</v>
      </c>
      <c r="K24" s="55">
        <v>1004.5</v>
      </c>
      <c r="L24" s="55">
        <v>0</v>
      </c>
      <c r="M24" s="55">
        <v>1064</v>
      </c>
      <c r="N24" s="55">
        <v>2025</v>
      </c>
      <c r="O24" s="43">
        <f>+K24+L24+M24+N24</f>
        <v>4093.5</v>
      </c>
      <c r="P24" s="45">
        <f>J24-O24</f>
        <v>30906.5</v>
      </c>
    </row>
    <row r="25" spans="2:18" ht="27.6" customHeight="1" x14ac:dyDescent="0.2">
      <c r="B25" s="24">
        <f t="shared" si="0"/>
        <v>20</v>
      </c>
      <c r="C25" s="41" t="s">
        <v>136</v>
      </c>
      <c r="D25" s="46" t="s">
        <v>85</v>
      </c>
      <c r="E25" s="46" t="s">
        <v>188</v>
      </c>
      <c r="F25" s="64" t="s">
        <v>202</v>
      </c>
      <c r="G25" s="63" t="s">
        <v>118</v>
      </c>
      <c r="H25" s="44">
        <v>46000</v>
      </c>
      <c r="I25" s="44">
        <v>0</v>
      </c>
      <c r="J25" s="43">
        <f>H25</f>
        <v>46000</v>
      </c>
      <c r="K25" s="44">
        <v>1320.2</v>
      </c>
      <c r="L25" s="44">
        <v>1032.1400000000001</v>
      </c>
      <c r="M25" s="44">
        <v>1398.4</v>
      </c>
      <c r="N25" s="44">
        <v>5340.46</v>
      </c>
      <c r="O25" s="43">
        <f>+K25+L25+M25+N25</f>
        <v>9091.2000000000007</v>
      </c>
      <c r="P25" s="45">
        <f>J25-O25</f>
        <v>36908.800000000003</v>
      </c>
    </row>
    <row r="26" spans="2:18" s="13" customFormat="1" ht="27.6" customHeight="1" x14ac:dyDescent="0.2">
      <c r="B26" s="24">
        <f t="shared" si="0"/>
        <v>21</v>
      </c>
      <c r="C26" s="41" t="s">
        <v>137</v>
      </c>
      <c r="D26" s="46" t="s">
        <v>109</v>
      </c>
      <c r="E26" s="46" t="s">
        <v>189</v>
      </c>
      <c r="F26" s="64" t="s">
        <v>202</v>
      </c>
      <c r="G26" s="64" t="s">
        <v>118</v>
      </c>
      <c r="H26" s="44">
        <v>44500</v>
      </c>
      <c r="I26" s="44">
        <v>0</v>
      </c>
      <c r="J26" s="43">
        <f>H26</f>
        <v>44500</v>
      </c>
      <c r="K26" s="44">
        <v>1277.1500000000001</v>
      </c>
      <c r="L26" s="44">
        <v>1077.76</v>
      </c>
      <c r="M26" s="44">
        <v>1352.8</v>
      </c>
      <c r="N26" s="44">
        <v>25</v>
      </c>
      <c r="O26" s="43">
        <f>+K26+L26+M26+N26</f>
        <v>3732.71</v>
      </c>
      <c r="P26" s="45">
        <f>J26-O26</f>
        <v>40767.29</v>
      </c>
    </row>
    <row r="27" spans="2:18" ht="27.6" customHeight="1" x14ac:dyDescent="0.2">
      <c r="B27" s="24">
        <f t="shared" si="0"/>
        <v>22</v>
      </c>
      <c r="C27" s="41" t="s">
        <v>138</v>
      </c>
      <c r="D27" s="46" t="s">
        <v>175</v>
      </c>
      <c r="E27" s="46" t="s">
        <v>190</v>
      </c>
      <c r="F27" s="64" t="s">
        <v>202</v>
      </c>
      <c r="G27" s="63" t="s">
        <v>118</v>
      </c>
      <c r="H27" s="44">
        <v>68000</v>
      </c>
      <c r="I27" s="44">
        <v>0</v>
      </c>
      <c r="J27" s="43">
        <f>H27</f>
        <v>68000</v>
      </c>
      <c r="K27" s="44">
        <v>1951.6</v>
      </c>
      <c r="L27" s="44">
        <v>4992.12</v>
      </c>
      <c r="M27" s="44">
        <v>2067.1999999999998</v>
      </c>
      <c r="N27" s="44">
        <v>20485</v>
      </c>
      <c r="O27" s="43">
        <f>+K27+L27+M27+N27</f>
        <v>29495.919999999998</v>
      </c>
      <c r="P27" s="45">
        <f>J27-O27</f>
        <v>38504.080000000002</v>
      </c>
    </row>
    <row r="28" spans="2:18" ht="21.75" customHeight="1" x14ac:dyDescent="0.2">
      <c r="B28" s="24">
        <f t="shared" si="0"/>
        <v>23</v>
      </c>
      <c r="C28" s="41" t="s">
        <v>139</v>
      </c>
      <c r="D28" s="46" t="s">
        <v>84</v>
      </c>
      <c r="E28" s="46" t="s">
        <v>186</v>
      </c>
      <c r="F28" s="64" t="s">
        <v>202</v>
      </c>
      <c r="G28" s="63" t="s">
        <v>117</v>
      </c>
      <c r="H28" s="44">
        <v>180000</v>
      </c>
      <c r="I28" s="44">
        <v>0</v>
      </c>
      <c r="J28" s="43">
        <f>H28</f>
        <v>180000</v>
      </c>
      <c r="K28" s="44">
        <v>5166</v>
      </c>
      <c r="L28" s="44">
        <v>30923.37</v>
      </c>
      <c r="M28" s="44">
        <v>5472</v>
      </c>
      <c r="N28" s="44">
        <v>6941.56</v>
      </c>
      <c r="O28" s="43">
        <f>+K28+L28+M28+N28</f>
        <v>48502.929999999993</v>
      </c>
      <c r="P28" s="45">
        <f>J28-O28</f>
        <v>131497.07</v>
      </c>
    </row>
    <row r="29" spans="2:18" ht="27.6" customHeight="1" x14ac:dyDescent="0.2">
      <c r="B29" s="24">
        <f t="shared" si="0"/>
        <v>24</v>
      </c>
      <c r="C29" s="41" t="s">
        <v>140</v>
      </c>
      <c r="D29" s="46" t="s">
        <v>88</v>
      </c>
      <c r="E29" s="46" t="s">
        <v>191</v>
      </c>
      <c r="F29" s="64" t="s">
        <v>202</v>
      </c>
      <c r="G29" s="63" t="s">
        <v>117</v>
      </c>
      <c r="H29" s="44">
        <v>90000</v>
      </c>
      <c r="I29" s="44">
        <v>0</v>
      </c>
      <c r="J29" s="43">
        <f>H29</f>
        <v>90000</v>
      </c>
      <c r="K29" s="44">
        <v>2583</v>
      </c>
      <c r="L29" s="44">
        <v>9324.25</v>
      </c>
      <c r="M29" s="44">
        <v>2736</v>
      </c>
      <c r="N29" s="44">
        <v>1840.46</v>
      </c>
      <c r="O29" s="43">
        <f>+K29+L29+M29+N29</f>
        <v>16483.71</v>
      </c>
      <c r="P29" s="45">
        <f>J29-O29</f>
        <v>73516.290000000008</v>
      </c>
    </row>
    <row r="30" spans="2:18" ht="24.75" customHeight="1" x14ac:dyDescent="0.2">
      <c r="B30" s="24">
        <f t="shared" si="0"/>
        <v>25</v>
      </c>
      <c r="C30" s="41" t="s">
        <v>141</v>
      </c>
      <c r="D30" s="46" t="s">
        <v>172</v>
      </c>
      <c r="E30" s="46" t="s">
        <v>95</v>
      </c>
      <c r="F30" s="64" t="s">
        <v>202</v>
      </c>
      <c r="G30" s="63" t="s">
        <v>118</v>
      </c>
      <c r="H30" s="44">
        <v>80000</v>
      </c>
      <c r="I30" s="44">
        <v>0</v>
      </c>
      <c r="J30" s="43">
        <f>H30</f>
        <v>80000</v>
      </c>
      <c r="K30" s="44">
        <v>2296</v>
      </c>
      <c r="L30" s="44">
        <v>7400.87</v>
      </c>
      <c r="M30" s="44">
        <v>2432</v>
      </c>
      <c r="N30" s="44">
        <v>10025</v>
      </c>
      <c r="O30" s="43">
        <f>+K30+L30+M30+N30</f>
        <v>22153.87</v>
      </c>
      <c r="P30" s="45">
        <f>J30-O30</f>
        <v>57846.130000000005</v>
      </c>
    </row>
    <row r="31" spans="2:18" ht="24.75" customHeight="1" x14ac:dyDescent="0.2">
      <c r="B31" s="24">
        <f t="shared" si="0"/>
        <v>26</v>
      </c>
      <c r="C31" s="41" t="s">
        <v>142</v>
      </c>
      <c r="D31" s="46" t="s">
        <v>82</v>
      </c>
      <c r="E31" s="46" t="s">
        <v>242</v>
      </c>
      <c r="F31" s="64" t="s">
        <v>202</v>
      </c>
      <c r="G31" s="63" t="s">
        <v>117</v>
      </c>
      <c r="H31" s="44">
        <v>50000</v>
      </c>
      <c r="I31" s="44">
        <v>0</v>
      </c>
      <c r="J31" s="47">
        <f>H31</f>
        <v>50000</v>
      </c>
      <c r="K31" s="44">
        <v>1435</v>
      </c>
      <c r="L31" s="44">
        <v>1854</v>
      </c>
      <c r="M31" s="44">
        <v>1520</v>
      </c>
      <c r="N31" s="44">
        <v>25</v>
      </c>
      <c r="O31" s="43">
        <f>+K31+L31+M31+N31</f>
        <v>4834</v>
      </c>
      <c r="P31" s="45">
        <f>J31-O31</f>
        <v>45166</v>
      </c>
    </row>
    <row r="32" spans="2:18" ht="24.75" customHeight="1" x14ac:dyDescent="0.2">
      <c r="B32" s="24">
        <f t="shared" si="0"/>
        <v>27</v>
      </c>
      <c r="C32" s="41" t="s">
        <v>143</v>
      </c>
      <c r="D32" s="46" t="s">
        <v>172</v>
      </c>
      <c r="E32" s="46" t="s">
        <v>192</v>
      </c>
      <c r="F32" s="64" t="s">
        <v>202</v>
      </c>
      <c r="G32" s="63" t="s">
        <v>117</v>
      </c>
      <c r="H32" s="44">
        <v>29600</v>
      </c>
      <c r="I32" s="44">
        <v>0</v>
      </c>
      <c r="J32" s="44">
        <f>H32</f>
        <v>29600</v>
      </c>
      <c r="K32" s="44">
        <v>849.52</v>
      </c>
      <c r="L32" s="44">
        <v>0</v>
      </c>
      <c r="M32" s="44">
        <v>899.84</v>
      </c>
      <c r="N32" s="44">
        <v>25</v>
      </c>
      <c r="O32" s="43">
        <f>+K32+L32+M32+N32</f>
        <v>1774.3600000000001</v>
      </c>
      <c r="P32" s="45">
        <f>J32-O32</f>
        <v>27825.64</v>
      </c>
    </row>
    <row r="33" spans="2:16" ht="24.75" customHeight="1" x14ac:dyDescent="0.2">
      <c r="B33" s="24">
        <f t="shared" si="0"/>
        <v>28</v>
      </c>
      <c r="C33" s="41" t="s">
        <v>144</v>
      </c>
      <c r="D33" s="46" t="s">
        <v>84</v>
      </c>
      <c r="E33" s="46" t="s">
        <v>101</v>
      </c>
      <c r="F33" s="64" t="s">
        <v>202</v>
      </c>
      <c r="G33" s="63" t="s">
        <v>117</v>
      </c>
      <c r="H33" s="44">
        <v>175000</v>
      </c>
      <c r="I33" s="44">
        <v>0</v>
      </c>
      <c r="J33" s="44">
        <f>H33</f>
        <v>175000</v>
      </c>
      <c r="K33" s="44">
        <v>5022.5</v>
      </c>
      <c r="L33" s="44">
        <v>29747.24</v>
      </c>
      <c r="M33" s="44">
        <v>5320</v>
      </c>
      <c r="N33" s="44">
        <v>1474.63</v>
      </c>
      <c r="O33" s="43">
        <f>+K33+L33+M33+N33</f>
        <v>41564.370000000003</v>
      </c>
      <c r="P33" s="45">
        <f>J33-O33</f>
        <v>133435.63</v>
      </c>
    </row>
    <row r="34" spans="2:16" ht="27.6" customHeight="1" x14ac:dyDescent="0.2">
      <c r="B34" s="24">
        <f t="shared" si="0"/>
        <v>29</v>
      </c>
      <c r="C34" s="41" t="s">
        <v>145</v>
      </c>
      <c r="D34" s="46" t="s">
        <v>172</v>
      </c>
      <c r="E34" s="46" t="s">
        <v>178</v>
      </c>
      <c r="F34" s="64" t="s">
        <v>202</v>
      </c>
      <c r="G34" s="63" t="s">
        <v>118</v>
      </c>
      <c r="H34" s="44">
        <v>10600</v>
      </c>
      <c r="I34" s="44">
        <v>0</v>
      </c>
      <c r="J34" s="44">
        <f>H34</f>
        <v>10600</v>
      </c>
      <c r="K34" s="44">
        <v>304.21999999999997</v>
      </c>
      <c r="L34" s="44">
        <v>0</v>
      </c>
      <c r="M34" s="44">
        <v>322.24</v>
      </c>
      <c r="N34" s="44">
        <v>25</v>
      </c>
      <c r="O34" s="43">
        <f>+K34+L34+M34+N34</f>
        <v>651.46</v>
      </c>
      <c r="P34" s="45">
        <f>J34-O34</f>
        <v>9948.5400000000009</v>
      </c>
    </row>
    <row r="35" spans="2:16" ht="27.6" customHeight="1" x14ac:dyDescent="0.2">
      <c r="B35" s="24">
        <f t="shared" si="0"/>
        <v>30</v>
      </c>
      <c r="C35" s="41" t="s">
        <v>146</v>
      </c>
      <c r="D35" s="46" t="s">
        <v>88</v>
      </c>
      <c r="E35" s="46" t="s">
        <v>193</v>
      </c>
      <c r="F35" s="64" t="s">
        <v>202</v>
      </c>
      <c r="G35" s="63" t="s">
        <v>117</v>
      </c>
      <c r="H35" s="44">
        <v>22000</v>
      </c>
      <c r="I35" s="44">
        <v>0</v>
      </c>
      <c r="J35" s="44">
        <f>H35</f>
        <v>22000</v>
      </c>
      <c r="K35" s="44">
        <v>631.4</v>
      </c>
      <c r="L35" s="44">
        <v>0</v>
      </c>
      <c r="M35" s="44">
        <v>668.8</v>
      </c>
      <c r="N35" s="44">
        <v>4409.24</v>
      </c>
      <c r="O35" s="43">
        <f>+K35+L35+M35+N35</f>
        <v>5709.44</v>
      </c>
      <c r="P35" s="45">
        <f>J35-O35</f>
        <v>16290.560000000001</v>
      </c>
    </row>
    <row r="36" spans="2:16" ht="20.25" customHeight="1" x14ac:dyDescent="0.2">
      <c r="B36" s="24">
        <f t="shared" si="0"/>
        <v>31</v>
      </c>
      <c r="C36" s="41" t="s">
        <v>147</v>
      </c>
      <c r="D36" s="46" t="s">
        <v>82</v>
      </c>
      <c r="E36" s="46" t="s">
        <v>95</v>
      </c>
      <c r="F36" s="64" t="s">
        <v>202</v>
      </c>
      <c r="G36" s="63" t="s">
        <v>117</v>
      </c>
      <c r="H36" s="44">
        <v>40000</v>
      </c>
      <c r="I36" s="44">
        <v>0</v>
      </c>
      <c r="J36" s="44">
        <f>H36</f>
        <v>40000</v>
      </c>
      <c r="K36" s="44">
        <v>1148</v>
      </c>
      <c r="L36" s="44">
        <v>442.65</v>
      </c>
      <c r="M36" s="44">
        <v>1216</v>
      </c>
      <c r="N36" s="44">
        <v>25</v>
      </c>
      <c r="O36" s="43">
        <f>+K36+L36+M36+N36</f>
        <v>2831.65</v>
      </c>
      <c r="P36" s="45">
        <f>J36-O36</f>
        <v>37168.35</v>
      </c>
    </row>
    <row r="37" spans="2:16" ht="21" customHeight="1" x14ac:dyDescent="0.2">
      <c r="B37" s="24">
        <f t="shared" si="0"/>
        <v>32</v>
      </c>
      <c r="C37" s="41" t="s">
        <v>148</v>
      </c>
      <c r="D37" s="46" t="s">
        <v>88</v>
      </c>
      <c r="E37" s="46" t="s">
        <v>94</v>
      </c>
      <c r="F37" s="64" t="s">
        <v>202</v>
      </c>
      <c r="G37" s="63" t="s">
        <v>118</v>
      </c>
      <c r="H37" s="44">
        <v>24675</v>
      </c>
      <c r="I37" s="44">
        <v>0</v>
      </c>
      <c r="J37" s="44">
        <f>H37</f>
        <v>24675</v>
      </c>
      <c r="K37" s="44">
        <v>708.17250000000001</v>
      </c>
      <c r="L37" s="44">
        <v>0</v>
      </c>
      <c r="M37" s="44">
        <v>750.12</v>
      </c>
      <c r="N37" s="44">
        <v>4025</v>
      </c>
      <c r="O37" s="43">
        <f>+K37+L37+M37+N37</f>
        <v>5483.2924999999996</v>
      </c>
      <c r="P37" s="45">
        <f>J37-O37</f>
        <v>19191.7075</v>
      </c>
    </row>
    <row r="38" spans="2:16" ht="27.6" customHeight="1" x14ac:dyDescent="0.2">
      <c r="B38" s="24">
        <f t="shared" si="0"/>
        <v>33</v>
      </c>
      <c r="C38" s="41" t="s">
        <v>149</v>
      </c>
      <c r="D38" s="46" t="s">
        <v>172</v>
      </c>
      <c r="E38" s="46" t="s">
        <v>178</v>
      </c>
      <c r="F38" s="64" t="s">
        <v>202</v>
      </c>
      <c r="G38" s="63" t="s">
        <v>118</v>
      </c>
      <c r="H38" s="44">
        <v>12000</v>
      </c>
      <c r="I38" s="44">
        <v>0</v>
      </c>
      <c r="J38" s="44">
        <f>H38</f>
        <v>12000</v>
      </c>
      <c r="K38" s="44">
        <v>344.4</v>
      </c>
      <c r="L38" s="44">
        <v>0</v>
      </c>
      <c r="M38" s="44">
        <v>364.8</v>
      </c>
      <c r="N38" s="44">
        <v>25</v>
      </c>
      <c r="O38" s="43">
        <f>+K38+L38+M38+N38</f>
        <v>734.2</v>
      </c>
      <c r="P38" s="45">
        <f>J38-O38</f>
        <v>11265.8</v>
      </c>
    </row>
    <row r="39" spans="2:16" ht="18.75" customHeight="1" x14ac:dyDescent="0.2">
      <c r="B39" s="24">
        <f t="shared" si="0"/>
        <v>34</v>
      </c>
      <c r="C39" s="41" t="s">
        <v>256</v>
      </c>
      <c r="D39" s="46" t="s">
        <v>175</v>
      </c>
      <c r="E39" s="46" t="s">
        <v>235</v>
      </c>
      <c r="F39" s="64" t="s">
        <v>202</v>
      </c>
      <c r="G39" s="63" t="s">
        <v>118</v>
      </c>
      <c r="H39" s="44">
        <v>40000</v>
      </c>
      <c r="I39" s="44">
        <v>0</v>
      </c>
      <c r="J39" s="43">
        <f>H39</f>
        <v>40000</v>
      </c>
      <c r="K39" s="44">
        <v>1148</v>
      </c>
      <c r="L39" s="44">
        <v>442.65</v>
      </c>
      <c r="M39" s="44">
        <v>1216</v>
      </c>
      <c r="N39" s="44">
        <v>25</v>
      </c>
      <c r="O39" s="43">
        <f>+K39+L39+M39+N39</f>
        <v>2831.65</v>
      </c>
      <c r="P39" s="45">
        <f>J39-O39</f>
        <v>37168.35</v>
      </c>
    </row>
    <row r="40" spans="2:16" ht="19.5" customHeight="1" x14ac:dyDescent="0.2">
      <c r="B40" s="24">
        <f t="shared" ref="B40:B64" si="1">B39+1</f>
        <v>35</v>
      </c>
      <c r="C40" s="41" t="s">
        <v>150</v>
      </c>
      <c r="D40" s="46" t="s">
        <v>82</v>
      </c>
      <c r="E40" s="46" t="s">
        <v>194</v>
      </c>
      <c r="F40" s="64" t="s">
        <v>202</v>
      </c>
      <c r="G40" s="63" t="s">
        <v>117</v>
      </c>
      <c r="H40" s="44">
        <v>60000</v>
      </c>
      <c r="I40" s="44">
        <v>0</v>
      </c>
      <c r="J40" s="44">
        <f>H40</f>
        <v>60000</v>
      </c>
      <c r="K40" s="44">
        <v>1722</v>
      </c>
      <c r="L40" s="44">
        <v>3486.68</v>
      </c>
      <c r="M40" s="44">
        <v>1824</v>
      </c>
      <c r="N40" s="44">
        <v>165</v>
      </c>
      <c r="O40" s="43">
        <f>+K40+L40+M40+N40</f>
        <v>7197.68</v>
      </c>
      <c r="P40" s="45">
        <f>J40-O40</f>
        <v>52802.32</v>
      </c>
    </row>
    <row r="41" spans="2:16" ht="27.6" customHeight="1" x14ac:dyDescent="0.2">
      <c r="B41" s="24">
        <f t="shared" si="1"/>
        <v>36</v>
      </c>
      <c r="C41" s="41" t="s">
        <v>151</v>
      </c>
      <c r="D41" s="46" t="s">
        <v>172</v>
      </c>
      <c r="E41" s="46" t="s">
        <v>178</v>
      </c>
      <c r="F41" s="64" t="s">
        <v>202</v>
      </c>
      <c r="G41" s="63" t="s">
        <v>117</v>
      </c>
      <c r="H41" s="44">
        <v>12000</v>
      </c>
      <c r="I41" s="44">
        <v>0</v>
      </c>
      <c r="J41" s="44">
        <f>H41</f>
        <v>12000</v>
      </c>
      <c r="K41" s="44">
        <v>344.4</v>
      </c>
      <c r="L41" s="44">
        <v>0</v>
      </c>
      <c r="M41" s="44">
        <v>364.8</v>
      </c>
      <c r="N41" s="44">
        <v>25</v>
      </c>
      <c r="O41" s="43">
        <f>+K41+L41+M41+N41</f>
        <v>734.2</v>
      </c>
      <c r="P41" s="45">
        <f>J41-O41</f>
        <v>11265.8</v>
      </c>
    </row>
    <row r="42" spans="2:16" ht="20.25" customHeight="1" x14ac:dyDescent="0.2">
      <c r="B42" s="24">
        <f t="shared" si="1"/>
        <v>37</v>
      </c>
      <c r="C42" s="41" t="s">
        <v>231</v>
      </c>
      <c r="D42" s="46" t="s">
        <v>109</v>
      </c>
      <c r="E42" s="46" t="s">
        <v>229</v>
      </c>
      <c r="F42" s="63" t="s">
        <v>202</v>
      </c>
      <c r="G42" s="63" t="s">
        <v>117</v>
      </c>
      <c r="H42" s="54">
        <v>24000</v>
      </c>
      <c r="I42" s="55">
        <v>0</v>
      </c>
      <c r="J42" s="55">
        <f>H42</f>
        <v>24000</v>
      </c>
      <c r="K42" s="55">
        <v>688.8</v>
      </c>
      <c r="L42" s="55">
        <v>0</v>
      </c>
      <c r="M42" s="55">
        <v>729.6</v>
      </c>
      <c r="N42" s="55">
        <v>25</v>
      </c>
      <c r="O42" s="43">
        <f>+K42+L42+M42+N42</f>
        <v>1443.4</v>
      </c>
      <c r="P42" s="45">
        <f>J42-O42</f>
        <v>22556.6</v>
      </c>
    </row>
    <row r="43" spans="2:16" ht="26.25" customHeight="1" x14ac:dyDescent="0.2">
      <c r="B43" s="24">
        <f t="shared" si="1"/>
        <v>38</v>
      </c>
      <c r="C43" s="41" t="s">
        <v>152</v>
      </c>
      <c r="D43" s="46" t="s">
        <v>109</v>
      </c>
      <c r="E43" s="46" t="s">
        <v>195</v>
      </c>
      <c r="F43" s="64" t="s">
        <v>202</v>
      </c>
      <c r="G43" s="63" t="s">
        <v>117</v>
      </c>
      <c r="H43" s="44">
        <v>60000</v>
      </c>
      <c r="I43" s="44">
        <v>0</v>
      </c>
      <c r="J43" s="44">
        <f>H43</f>
        <v>60000</v>
      </c>
      <c r="K43" s="44">
        <v>1722</v>
      </c>
      <c r="L43" s="44">
        <v>3486.68</v>
      </c>
      <c r="M43" s="44">
        <v>1824</v>
      </c>
      <c r="N43" s="44">
        <v>25</v>
      </c>
      <c r="O43" s="43">
        <f>+K43+L43+M43+N43</f>
        <v>7057.68</v>
      </c>
      <c r="P43" s="45">
        <f>J43-O43</f>
        <v>52942.32</v>
      </c>
    </row>
    <row r="44" spans="2:16" ht="24" customHeight="1" x14ac:dyDescent="0.2">
      <c r="B44" s="24">
        <f t="shared" si="1"/>
        <v>39</v>
      </c>
      <c r="C44" s="41" t="s">
        <v>153</v>
      </c>
      <c r="D44" s="46" t="s">
        <v>172</v>
      </c>
      <c r="E44" s="46" t="s">
        <v>178</v>
      </c>
      <c r="F44" s="64" t="s">
        <v>202</v>
      </c>
      <c r="G44" s="63" t="s">
        <v>118</v>
      </c>
      <c r="H44" s="44">
        <v>12000</v>
      </c>
      <c r="I44" s="44">
        <v>0</v>
      </c>
      <c r="J44" s="44">
        <f>H44</f>
        <v>12000</v>
      </c>
      <c r="K44" s="44">
        <v>344.4</v>
      </c>
      <c r="L44" s="44">
        <v>0</v>
      </c>
      <c r="M44" s="44">
        <v>364.8</v>
      </c>
      <c r="N44" s="44">
        <v>25</v>
      </c>
      <c r="O44" s="43">
        <f>+K44+L44+M44+N44</f>
        <v>734.2</v>
      </c>
      <c r="P44" s="45">
        <f>J44-O44</f>
        <v>11265.8</v>
      </c>
    </row>
    <row r="45" spans="2:16" ht="21.75" customHeight="1" x14ac:dyDescent="0.2">
      <c r="B45" s="24">
        <f t="shared" si="1"/>
        <v>40</v>
      </c>
      <c r="C45" s="41" t="s">
        <v>257</v>
      </c>
      <c r="D45" s="46" t="s">
        <v>175</v>
      </c>
      <c r="E45" s="46" t="s">
        <v>201</v>
      </c>
      <c r="F45" s="64" t="s">
        <v>202</v>
      </c>
      <c r="G45" s="63" t="s">
        <v>117</v>
      </c>
      <c r="H45" s="44">
        <v>25000</v>
      </c>
      <c r="I45" s="44">
        <v>0</v>
      </c>
      <c r="J45" s="43">
        <f>H45</f>
        <v>25000</v>
      </c>
      <c r="K45" s="44">
        <v>717.5</v>
      </c>
      <c r="L45" s="44">
        <v>0</v>
      </c>
      <c r="M45" s="44">
        <v>760</v>
      </c>
      <c r="N45" s="44">
        <v>25</v>
      </c>
      <c r="O45" s="43">
        <f>+K45+L45+M45+N45</f>
        <v>1502.5</v>
      </c>
      <c r="P45" s="45">
        <f>J45-O45</f>
        <v>23497.5</v>
      </c>
    </row>
    <row r="46" spans="2:16" s="13" customFormat="1" ht="21.75" customHeight="1" x14ac:dyDescent="0.2">
      <c r="B46" s="24">
        <f t="shared" si="1"/>
        <v>41</v>
      </c>
      <c r="C46" s="41" t="s">
        <v>258</v>
      </c>
      <c r="D46" s="46" t="s">
        <v>79</v>
      </c>
      <c r="E46" s="46" t="s">
        <v>111</v>
      </c>
      <c r="F46" s="64" t="s">
        <v>202</v>
      </c>
      <c r="G46" s="63" t="s">
        <v>117</v>
      </c>
      <c r="H46" s="44">
        <v>30000</v>
      </c>
      <c r="I46" s="44">
        <v>0</v>
      </c>
      <c r="J46" s="43">
        <f>H46</f>
        <v>30000</v>
      </c>
      <c r="K46" s="44">
        <v>861</v>
      </c>
      <c r="L46" s="44">
        <v>0</v>
      </c>
      <c r="M46" s="44">
        <v>912</v>
      </c>
      <c r="N46" s="44">
        <v>25</v>
      </c>
      <c r="O46" s="43">
        <f>+K46+L46+M46+N46</f>
        <v>1798</v>
      </c>
      <c r="P46" s="45">
        <f>J46-O46</f>
        <v>28202</v>
      </c>
    </row>
    <row r="47" spans="2:16" ht="26.25" customHeight="1" x14ac:dyDescent="0.2">
      <c r="B47" s="24">
        <f t="shared" si="1"/>
        <v>42</v>
      </c>
      <c r="C47" s="41" t="s">
        <v>154</v>
      </c>
      <c r="D47" s="46" t="s">
        <v>172</v>
      </c>
      <c r="E47" s="46" t="s">
        <v>178</v>
      </c>
      <c r="F47" s="64" t="s">
        <v>202</v>
      </c>
      <c r="G47" s="63" t="s">
        <v>117</v>
      </c>
      <c r="H47" s="44">
        <v>12000</v>
      </c>
      <c r="I47" s="44">
        <v>0</v>
      </c>
      <c r="J47" s="44">
        <f>H47</f>
        <v>12000</v>
      </c>
      <c r="K47" s="44">
        <v>344.4</v>
      </c>
      <c r="L47" s="44">
        <v>0</v>
      </c>
      <c r="M47" s="44">
        <v>364.8</v>
      </c>
      <c r="N47" s="44">
        <v>25</v>
      </c>
      <c r="O47" s="43">
        <f>+K47+L47+M47+N47</f>
        <v>734.2</v>
      </c>
      <c r="P47" s="45">
        <f>J47-O47</f>
        <v>11265.8</v>
      </c>
    </row>
    <row r="48" spans="2:16" ht="27.6" customHeight="1" x14ac:dyDescent="0.2">
      <c r="B48" s="24">
        <f t="shared" si="1"/>
        <v>43</v>
      </c>
      <c r="C48" s="41" t="s">
        <v>155</v>
      </c>
      <c r="D48" s="46" t="s">
        <v>177</v>
      </c>
      <c r="E48" s="46" t="s">
        <v>196</v>
      </c>
      <c r="F48" s="64" t="s">
        <v>202</v>
      </c>
      <c r="G48" s="63" t="s">
        <v>118</v>
      </c>
      <c r="H48" s="44">
        <v>90000</v>
      </c>
      <c r="I48" s="44">
        <v>0</v>
      </c>
      <c r="J48" s="44">
        <f>H48</f>
        <v>90000</v>
      </c>
      <c r="K48" s="44">
        <v>2583</v>
      </c>
      <c r="L48" s="44">
        <v>9753.1200000000008</v>
      </c>
      <c r="M48" s="44">
        <v>2736</v>
      </c>
      <c r="N48" s="44">
        <v>9553.7199999999993</v>
      </c>
      <c r="O48" s="43">
        <f>+K48+L48+M48+N48</f>
        <v>24625.84</v>
      </c>
      <c r="P48" s="45">
        <f>J48-O48</f>
        <v>65374.16</v>
      </c>
    </row>
    <row r="49" spans="2:16" ht="27.6" customHeight="1" x14ac:dyDescent="0.2">
      <c r="B49" s="24">
        <f t="shared" si="1"/>
        <v>44</v>
      </c>
      <c r="C49" s="41" t="s">
        <v>156</v>
      </c>
      <c r="D49" s="46" t="s">
        <v>84</v>
      </c>
      <c r="E49" s="46" t="s">
        <v>94</v>
      </c>
      <c r="F49" s="64" t="s">
        <v>202</v>
      </c>
      <c r="G49" s="63" t="s">
        <v>204</v>
      </c>
      <c r="H49" s="44">
        <v>24675</v>
      </c>
      <c r="I49" s="44">
        <v>0</v>
      </c>
      <c r="J49" s="44">
        <f>H49</f>
        <v>24675</v>
      </c>
      <c r="K49" s="44">
        <v>708.17250000000001</v>
      </c>
      <c r="L49" s="44">
        <v>0</v>
      </c>
      <c r="M49" s="44">
        <v>750.12</v>
      </c>
      <c r="N49" s="44">
        <v>125</v>
      </c>
      <c r="O49" s="43">
        <f>+K49+L49+M49+N49</f>
        <v>1583.2925</v>
      </c>
      <c r="P49" s="45">
        <f>J49-O49</f>
        <v>23091.7075</v>
      </c>
    </row>
    <row r="50" spans="2:16" ht="20.25" customHeight="1" x14ac:dyDescent="0.2">
      <c r="B50" s="24">
        <f t="shared" si="1"/>
        <v>45</v>
      </c>
      <c r="C50" s="41" t="s">
        <v>157</v>
      </c>
      <c r="D50" s="46" t="s">
        <v>172</v>
      </c>
      <c r="E50" s="46" t="s">
        <v>178</v>
      </c>
      <c r="F50" s="64" t="s">
        <v>202</v>
      </c>
      <c r="G50" s="63" t="s">
        <v>118</v>
      </c>
      <c r="H50" s="44">
        <v>10600</v>
      </c>
      <c r="I50" s="44">
        <v>0</v>
      </c>
      <c r="J50" s="44">
        <f>H50</f>
        <v>10600</v>
      </c>
      <c r="K50" s="44">
        <v>304.21999999999997</v>
      </c>
      <c r="L50" s="44">
        <v>0</v>
      </c>
      <c r="M50" s="44">
        <v>322.24</v>
      </c>
      <c r="N50" s="44">
        <v>25</v>
      </c>
      <c r="O50" s="43">
        <f>+K50+L50+M50+N50</f>
        <v>651.46</v>
      </c>
      <c r="P50" s="45">
        <f>J50-O50</f>
        <v>9948.5400000000009</v>
      </c>
    </row>
    <row r="51" spans="2:16" ht="24" customHeight="1" x14ac:dyDescent="0.2">
      <c r="B51" s="24">
        <f t="shared" si="1"/>
        <v>46</v>
      </c>
      <c r="C51" s="41" t="s">
        <v>158</v>
      </c>
      <c r="D51" s="46" t="s">
        <v>172</v>
      </c>
      <c r="E51" s="46" t="s">
        <v>178</v>
      </c>
      <c r="F51" s="64" t="s">
        <v>202</v>
      </c>
      <c r="G51" s="63" t="s">
        <v>118</v>
      </c>
      <c r="H51" s="44">
        <v>12000</v>
      </c>
      <c r="I51" s="44">
        <v>0</v>
      </c>
      <c r="J51" s="44">
        <f>H51</f>
        <v>12000</v>
      </c>
      <c r="K51" s="44">
        <v>344.4</v>
      </c>
      <c r="L51" s="44">
        <v>0</v>
      </c>
      <c r="M51" s="44">
        <v>364.8</v>
      </c>
      <c r="N51" s="44">
        <v>25</v>
      </c>
      <c r="O51" s="43">
        <f>+K51+L51+M51+N51</f>
        <v>734.2</v>
      </c>
      <c r="P51" s="45">
        <f>J51-O51</f>
        <v>11265.8</v>
      </c>
    </row>
    <row r="52" spans="2:16" ht="25.5" customHeight="1" x14ac:dyDescent="0.2">
      <c r="B52" s="24">
        <f t="shared" si="1"/>
        <v>47</v>
      </c>
      <c r="C52" s="41" t="s">
        <v>230</v>
      </c>
      <c r="D52" s="46" t="s">
        <v>109</v>
      </c>
      <c r="E52" s="46" t="s">
        <v>229</v>
      </c>
      <c r="F52" s="63" t="s">
        <v>202</v>
      </c>
      <c r="G52" s="63" t="s">
        <v>117</v>
      </c>
      <c r="H52" s="54">
        <v>24000</v>
      </c>
      <c r="I52" s="55">
        <v>0</v>
      </c>
      <c r="J52" s="55">
        <f>H52</f>
        <v>24000</v>
      </c>
      <c r="K52" s="55">
        <v>688.8</v>
      </c>
      <c r="L52" s="55">
        <v>0</v>
      </c>
      <c r="M52" s="55">
        <v>729.6</v>
      </c>
      <c r="N52" s="55">
        <v>25</v>
      </c>
      <c r="O52" s="43">
        <f>+K52+L52+M52+N52</f>
        <v>1443.4</v>
      </c>
      <c r="P52" s="45">
        <f>J52-O52</f>
        <v>22556.6</v>
      </c>
    </row>
    <row r="53" spans="2:16" ht="22.5" customHeight="1" x14ac:dyDescent="0.2">
      <c r="B53" s="24">
        <f t="shared" si="1"/>
        <v>48</v>
      </c>
      <c r="C53" s="41" t="s">
        <v>159</v>
      </c>
      <c r="D53" s="46" t="s">
        <v>177</v>
      </c>
      <c r="E53" s="46" t="s">
        <v>197</v>
      </c>
      <c r="F53" s="64" t="s">
        <v>202</v>
      </c>
      <c r="G53" s="63" t="s">
        <v>118</v>
      </c>
      <c r="H53" s="51">
        <v>40000</v>
      </c>
      <c r="I53" s="44">
        <v>0</v>
      </c>
      <c r="J53" s="44">
        <f>H53</f>
        <v>40000</v>
      </c>
      <c r="K53" s="44">
        <v>1148</v>
      </c>
      <c r="L53" s="44">
        <v>442.65</v>
      </c>
      <c r="M53" s="44">
        <v>1216</v>
      </c>
      <c r="N53" s="44">
        <v>594.9</v>
      </c>
      <c r="O53" s="43">
        <f>+K53+L53+M53+N53</f>
        <v>3401.55</v>
      </c>
      <c r="P53" s="45">
        <f>J53-O53</f>
        <v>36598.449999999997</v>
      </c>
    </row>
    <row r="54" spans="2:16" ht="19.5" customHeight="1" x14ac:dyDescent="0.2">
      <c r="B54" s="24">
        <f t="shared" si="1"/>
        <v>49</v>
      </c>
      <c r="C54" s="41" t="s">
        <v>160</v>
      </c>
      <c r="D54" s="46" t="s">
        <v>172</v>
      </c>
      <c r="E54" s="46" t="s">
        <v>192</v>
      </c>
      <c r="F54" s="64" t="s">
        <v>202</v>
      </c>
      <c r="G54" s="63" t="s">
        <v>117</v>
      </c>
      <c r="H54" s="44">
        <v>29600</v>
      </c>
      <c r="I54" s="44">
        <v>0</v>
      </c>
      <c r="J54" s="44">
        <f>H54</f>
        <v>29600</v>
      </c>
      <c r="K54" s="44">
        <v>849.52</v>
      </c>
      <c r="L54" s="44">
        <v>0</v>
      </c>
      <c r="M54" s="44">
        <v>899.84</v>
      </c>
      <c r="N54" s="44">
        <v>25</v>
      </c>
      <c r="O54" s="43">
        <f>+K54+L54+M54+N54</f>
        <v>1774.3600000000001</v>
      </c>
      <c r="P54" s="45">
        <f>J54-O54</f>
        <v>27825.64</v>
      </c>
    </row>
    <row r="55" spans="2:16" ht="24" customHeight="1" x14ac:dyDescent="0.2">
      <c r="B55" s="24">
        <f t="shared" si="1"/>
        <v>50</v>
      </c>
      <c r="C55" s="41" t="s">
        <v>161</v>
      </c>
      <c r="D55" s="46" t="s">
        <v>172</v>
      </c>
      <c r="E55" s="46" t="s">
        <v>178</v>
      </c>
      <c r="F55" s="64" t="s">
        <v>202</v>
      </c>
      <c r="G55" s="63" t="s">
        <v>117</v>
      </c>
      <c r="H55" s="44">
        <v>12000</v>
      </c>
      <c r="I55" s="44">
        <v>0</v>
      </c>
      <c r="J55" s="44">
        <f>H55</f>
        <v>12000</v>
      </c>
      <c r="K55" s="44">
        <v>344.4</v>
      </c>
      <c r="L55" s="44">
        <v>0</v>
      </c>
      <c r="M55" s="44">
        <v>364.8</v>
      </c>
      <c r="N55" s="44">
        <v>25</v>
      </c>
      <c r="O55" s="43">
        <f>+K55+L55+M55+N55</f>
        <v>734.2</v>
      </c>
      <c r="P55" s="45">
        <f>J55-O55</f>
        <v>11265.8</v>
      </c>
    </row>
    <row r="56" spans="2:16" ht="27.6" customHeight="1" x14ac:dyDescent="0.2">
      <c r="B56" s="24">
        <f t="shared" si="1"/>
        <v>51</v>
      </c>
      <c r="C56" s="41" t="s">
        <v>162</v>
      </c>
      <c r="D56" s="46" t="s">
        <v>172</v>
      </c>
      <c r="E56" s="46" t="s">
        <v>178</v>
      </c>
      <c r="F56" s="64" t="s">
        <v>202</v>
      </c>
      <c r="G56" s="63" t="s">
        <v>118</v>
      </c>
      <c r="H56" s="44">
        <v>12000</v>
      </c>
      <c r="I56" s="44">
        <v>0</v>
      </c>
      <c r="J56" s="44">
        <f>H56</f>
        <v>12000</v>
      </c>
      <c r="K56" s="44">
        <v>344.4</v>
      </c>
      <c r="L56" s="44">
        <v>0</v>
      </c>
      <c r="M56" s="44">
        <v>364.8</v>
      </c>
      <c r="N56" s="44">
        <v>25</v>
      </c>
      <c r="O56" s="43">
        <f>+K56+L56+M56+N56</f>
        <v>734.2</v>
      </c>
      <c r="P56" s="45">
        <f>J56-O56</f>
        <v>11265.8</v>
      </c>
    </row>
    <row r="57" spans="2:16" ht="27.6" customHeight="1" x14ac:dyDescent="0.2">
      <c r="B57" s="24">
        <f t="shared" si="1"/>
        <v>52</v>
      </c>
      <c r="C57" s="41" t="s">
        <v>163</v>
      </c>
      <c r="D57" s="46" t="s">
        <v>172</v>
      </c>
      <c r="E57" s="46" t="s">
        <v>178</v>
      </c>
      <c r="F57" s="64" t="s">
        <v>202</v>
      </c>
      <c r="G57" s="63" t="s">
        <v>118</v>
      </c>
      <c r="H57" s="44">
        <v>10600</v>
      </c>
      <c r="I57" s="44">
        <v>0</v>
      </c>
      <c r="J57" s="44">
        <f>H57</f>
        <v>10600</v>
      </c>
      <c r="K57" s="44">
        <v>304.21999999999997</v>
      </c>
      <c r="L57" s="44">
        <v>0</v>
      </c>
      <c r="M57" s="44">
        <v>322.24</v>
      </c>
      <c r="N57" s="44">
        <v>25</v>
      </c>
      <c r="O57" s="43">
        <f>+K57+L57+M57+N57</f>
        <v>651.46</v>
      </c>
      <c r="P57" s="45">
        <f>J57-O57</f>
        <v>9948.5400000000009</v>
      </c>
    </row>
    <row r="58" spans="2:16" ht="21.75" customHeight="1" x14ac:dyDescent="0.2">
      <c r="B58" s="24">
        <f t="shared" si="1"/>
        <v>53</v>
      </c>
      <c r="C58" s="41" t="s">
        <v>164</v>
      </c>
      <c r="D58" s="46" t="s">
        <v>109</v>
      </c>
      <c r="E58" s="46" t="s">
        <v>198</v>
      </c>
      <c r="F58" s="64" t="s">
        <v>202</v>
      </c>
      <c r="G58" s="63" t="s">
        <v>117</v>
      </c>
      <c r="H58" s="44">
        <v>60000</v>
      </c>
      <c r="I58" s="44">
        <v>0</v>
      </c>
      <c r="J58" s="44">
        <f>H58</f>
        <v>60000</v>
      </c>
      <c r="K58" s="44">
        <v>1722</v>
      </c>
      <c r="L58" s="44">
        <v>3486.68</v>
      </c>
      <c r="M58" s="44">
        <v>1824</v>
      </c>
      <c r="N58" s="44">
        <v>125</v>
      </c>
      <c r="O58" s="43">
        <f>+K58+L58+M58+N58</f>
        <v>7157.68</v>
      </c>
      <c r="P58" s="45">
        <f>J58-O58</f>
        <v>52842.32</v>
      </c>
    </row>
    <row r="59" spans="2:16" ht="25.15" customHeight="1" x14ac:dyDescent="0.2">
      <c r="B59" s="24">
        <f t="shared" si="1"/>
        <v>54</v>
      </c>
      <c r="C59" s="41" t="s">
        <v>165</v>
      </c>
      <c r="D59" s="46" t="s">
        <v>88</v>
      </c>
      <c r="E59" s="46" t="s">
        <v>226</v>
      </c>
      <c r="F59" s="64" t="s">
        <v>202</v>
      </c>
      <c r="G59" s="63" t="s">
        <v>117</v>
      </c>
      <c r="H59" s="44">
        <v>25000</v>
      </c>
      <c r="I59" s="44">
        <v>0</v>
      </c>
      <c r="J59" s="44">
        <f>H59</f>
        <v>25000</v>
      </c>
      <c r="K59" s="44">
        <v>717.5</v>
      </c>
      <c r="L59" s="44">
        <v>0</v>
      </c>
      <c r="M59" s="44">
        <v>760</v>
      </c>
      <c r="N59" s="44">
        <v>125</v>
      </c>
      <c r="O59" s="43">
        <f>+K59+L59+M59+N59</f>
        <v>1602.5</v>
      </c>
      <c r="P59" s="45">
        <f>J59-O59</f>
        <v>23397.5</v>
      </c>
    </row>
    <row r="60" spans="2:16" ht="27.6" customHeight="1" x14ac:dyDescent="0.2">
      <c r="B60" s="24">
        <f t="shared" si="1"/>
        <v>55</v>
      </c>
      <c r="C60" s="41" t="s">
        <v>166</v>
      </c>
      <c r="D60" s="46" t="s">
        <v>109</v>
      </c>
      <c r="E60" s="46" t="s">
        <v>199</v>
      </c>
      <c r="F60" s="64" t="s">
        <v>202</v>
      </c>
      <c r="G60" s="63" t="s">
        <v>117</v>
      </c>
      <c r="H60" s="44">
        <v>90000</v>
      </c>
      <c r="I60" s="44">
        <v>0</v>
      </c>
      <c r="J60" s="44">
        <f>H60</f>
        <v>90000</v>
      </c>
      <c r="K60" s="44">
        <v>2583</v>
      </c>
      <c r="L60" s="44">
        <v>9753.1200000000008</v>
      </c>
      <c r="M60" s="44">
        <v>2736</v>
      </c>
      <c r="N60" s="44">
        <v>2212.6</v>
      </c>
      <c r="O60" s="43">
        <f>+K60+L60+M60+N60</f>
        <v>17284.72</v>
      </c>
      <c r="P60" s="45">
        <f>J60-O60</f>
        <v>72715.28</v>
      </c>
    </row>
    <row r="61" spans="2:16" ht="27.6" customHeight="1" x14ac:dyDescent="0.2">
      <c r="B61" s="24">
        <f t="shared" si="1"/>
        <v>56</v>
      </c>
      <c r="C61" s="41" t="s">
        <v>167</v>
      </c>
      <c r="D61" s="46" t="s">
        <v>109</v>
      </c>
      <c r="E61" s="46" t="s">
        <v>198</v>
      </c>
      <c r="F61" s="64" t="s">
        <v>202</v>
      </c>
      <c r="G61" s="63" t="s">
        <v>118</v>
      </c>
      <c r="H61" s="44">
        <v>50000</v>
      </c>
      <c r="I61" s="44">
        <v>0</v>
      </c>
      <c r="J61" s="44">
        <f>H61</f>
        <v>50000</v>
      </c>
      <c r="K61" s="44">
        <v>1435</v>
      </c>
      <c r="L61" s="44">
        <v>1854</v>
      </c>
      <c r="M61" s="44">
        <v>1520</v>
      </c>
      <c r="N61" s="44">
        <v>25</v>
      </c>
      <c r="O61" s="43">
        <f>+K61+L61+M61+N61</f>
        <v>4834</v>
      </c>
      <c r="P61" s="45">
        <f>J61-O61</f>
        <v>45166</v>
      </c>
    </row>
    <row r="62" spans="2:16" ht="27.6" customHeight="1" x14ac:dyDescent="0.2">
      <c r="B62" s="24">
        <f t="shared" si="1"/>
        <v>57</v>
      </c>
      <c r="C62" s="46" t="s">
        <v>168</v>
      </c>
      <c r="D62" s="46" t="s">
        <v>82</v>
      </c>
      <c r="E62" s="46" t="s">
        <v>200</v>
      </c>
      <c r="F62" s="64" t="s">
        <v>202</v>
      </c>
      <c r="G62" s="63" t="s">
        <v>118</v>
      </c>
      <c r="H62" s="44">
        <v>70000</v>
      </c>
      <c r="I62" s="44">
        <v>0</v>
      </c>
      <c r="J62" s="44">
        <f>H62</f>
        <v>70000</v>
      </c>
      <c r="K62" s="44">
        <v>2009</v>
      </c>
      <c r="L62" s="44">
        <v>5368.48</v>
      </c>
      <c r="M62" s="44">
        <v>2128</v>
      </c>
      <c r="N62" s="44">
        <v>2072.6</v>
      </c>
      <c r="O62" s="43">
        <f>+K62+L62+M62+N62</f>
        <v>11578.08</v>
      </c>
      <c r="P62" s="45">
        <f>J62-O62</f>
        <v>58421.919999999998</v>
      </c>
    </row>
    <row r="63" spans="2:16" ht="27.6" customHeight="1" x14ac:dyDescent="0.2">
      <c r="B63" s="24">
        <f t="shared" si="1"/>
        <v>58</v>
      </c>
      <c r="C63" s="46" t="s">
        <v>236</v>
      </c>
      <c r="D63" s="46" t="s">
        <v>82</v>
      </c>
      <c r="E63" s="46" t="s">
        <v>233</v>
      </c>
      <c r="F63" s="63" t="s">
        <v>202</v>
      </c>
      <c r="G63" s="63" t="s">
        <v>203</v>
      </c>
      <c r="H63" s="54">
        <v>16000</v>
      </c>
      <c r="I63" s="55">
        <v>0</v>
      </c>
      <c r="J63" s="55">
        <f>H63</f>
        <v>16000</v>
      </c>
      <c r="K63" s="55">
        <v>459.2</v>
      </c>
      <c r="L63" s="55">
        <v>0</v>
      </c>
      <c r="M63" s="55">
        <v>486.4</v>
      </c>
      <c r="N63" s="55">
        <v>25</v>
      </c>
      <c r="O63" s="43">
        <f>+K63+L63+M63+N63</f>
        <v>970.59999999999991</v>
      </c>
      <c r="P63" s="45">
        <f>J63-O63</f>
        <v>15029.4</v>
      </c>
    </row>
    <row r="64" spans="2:16" ht="24" customHeight="1" x14ac:dyDescent="0.2">
      <c r="B64" s="24">
        <f t="shared" si="1"/>
        <v>59</v>
      </c>
      <c r="C64" s="46" t="s">
        <v>169</v>
      </c>
      <c r="D64" s="52" t="s">
        <v>88</v>
      </c>
      <c r="E64" s="52" t="s">
        <v>201</v>
      </c>
      <c r="F64" s="64" t="s">
        <v>202</v>
      </c>
      <c r="G64" s="66" t="s">
        <v>117</v>
      </c>
      <c r="H64" s="53">
        <v>25000</v>
      </c>
      <c r="I64" s="44">
        <v>0</v>
      </c>
      <c r="J64" s="44">
        <f>H64</f>
        <v>25000</v>
      </c>
      <c r="K64" s="44">
        <v>717.5</v>
      </c>
      <c r="L64" s="44">
        <v>0</v>
      </c>
      <c r="M64" s="81">
        <v>760</v>
      </c>
      <c r="N64" s="44">
        <v>25</v>
      </c>
      <c r="O64" s="43">
        <f>+K64+L64+M64+N64</f>
        <v>1502.5</v>
      </c>
      <c r="P64" s="45">
        <f>J64-O64</f>
        <v>23497.5</v>
      </c>
    </row>
    <row r="65" spans="2:20" ht="20.25" customHeight="1" x14ac:dyDescent="0.2">
      <c r="B65" s="24">
        <f t="shared" ref="B65:B66" si="2">B64+1</f>
        <v>60</v>
      </c>
      <c r="C65" s="68" t="s">
        <v>170</v>
      </c>
      <c r="D65" s="69" t="s">
        <v>172</v>
      </c>
      <c r="E65" s="69" t="s">
        <v>178</v>
      </c>
      <c r="F65" s="150" t="s">
        <v>202</v>
      </c>
      <c r="G65" s="67" t="s">
        <v>118</v>
      </c>
      <c r="H65" s="82">
        <v>12000</v>
      </c>
      <c r="I65" s="82">
        <v>0</v>
      </c>
      <c r="J65" s="82">
        <f>H65</f>
        <v>12000</v>
      </c>
      <c r="K65" s="82">
        <v>344.4</v>
      </c>
      <c r="L65" s="82">
        <v>0</v>
      </c>
      <c r="M65" s="81">
        <v>364.8</v>
      </c>
      <c r="N65" s="44">
        <v>25</v>
      </c>
      <c r="O65" s="43">
        <f>+K65+L65+M65+N65</f>
        <v>734.2</v>
      </c>
      <c r="P65" s="45">
        <f>J65-O65</f>
        <v>11265.8</v>
      </c>
    </row>
    <row r="66" spans="2:20" ht="24" customHeight="1" thickBot="1" x14ac:dyDescent="0.25">
      <c r="B66" s="76">
        <f t="shared" si="2"/>
        <v>61</v>
      </c>
      <c r="C66" s="78" t="s">
        <v>171</v>
      </c>
      <c r="D66" s="78" t="s">
        <v>175</v>
      </c>
      <c r="E66" s="78" t="s">
        <v>227</v>
      </c>
      <c r="F66" s="80" t="s">
        <v>202</v>
      </c>
      <c r="G66" s="79" t="s">
        <v>118</v>
      </c>
      <c r="H66" s="81">
        <v>60000</v>
      </c>
      <c r="I66" s="81">
        <v>0</v>
      </c>
      <c r="J66" s="81">
        <f>H66</f>
        <v>60000</v>
      </c>
      <c r="K66" s="44">
        <v>1722</v>
      </c>
      <c r="L66" s="81">
        <v>3486.68</v>
      </c>
      <c r="M66" s="81">
        <v>1824</v>
      </c>
      <c r="N66" s="81">
        <v>1325</v>
      </c>
      <c r="O66" s="148">
        <f>+K66+L66+M66+N66</f>
        <v>8357.68</v>
      </c>
      <c r="P66" s="149">
        <f>J66-O66</f>
        <v>51642.32</v>
      </c>
    </row>
    <row r="67" spans="2:20" ht="20.25" customHeight="1" thickBot="1" x14ac:dyDescent="0.25">
      <c r="B67" s="172" t="s">
        <v>239</v>
      </c>
      <c r="C67" s="173"/>
      <c r="D67" s="173"/>
      <c r="E67" s="173"/>
      <c r="F67" s="173"/>
      <c r="G67" s="174"/>
      <c r="H67" s="84">
        <f>SUM(H6:H66)</f>
        <v>3105303</v>
      </c>
      <c r="I67" s="84">
        <v>0</v>
      </c>
      <c r="J67" s="84">
        <f t="shared" ref="J67:P67" si="3">SUM(J6:J66)</f>
        <v>3105303</v>
      </c>
      <c r="K67" s="147">
        <f t="shared" si="3"/>
        <v>89122.194999999978</v>
      </c>
      <c r="L67" s="84">
        <f t="shared" si="3"/>
        <v>274219.03999999992</v>
      </c>
      <c r="M67" s="84">
        <f t="shared" si="3"/>
        <v>94401.210000000036</v>
      </c>
      <c r="N67" s="84">
        <f t="shared" si="3"/>
        <v>133643.37</v>
      </c>
      <c r="O67" s="84">
        <f t="shared" si="3"/>
        <v>591385.81499999994</v>
      </c>
      <c r="P67" s="84">
        <f t="shared" si="3"/>
        <v>2513917.1850000001</v>
      </c>
    </row>
    <row r="68" spans="2:20" ht="18" customHeight="1" x14ac:dyDescent="0.2">
      <c r="E68" s="7"/>
      <c r="H68" s="8"/>
      <c r="I68" s="8"/>
      <c r="L68" s="8"/>
      <c r="M68" s="8"/>
      <c r="N68" s="171"/>
      <c r="O68" s="171"/>
      <c r="P68" s="171"/>
      <c r="Q68" s="9"/>
      <c r="R68" s="9"/>
      <c r="S68" s="13"/>
      <c r="T68" s="13"/>
    </row>
    <row r="69" spans="2:20" ht="27.6" customHeight="1" x14ac:dyDescent="0.2">
      <c r="D69" s="94" t="s">
        <v>119</v>
      </c>
      <c r="E69" s="95"/>
      <c r="F69" s="96" t="s">
        <v>120</v>
      </c>
      <c r="G69" s="96"/>
      <c r="H69" s="8"/>
      <c r="I69" s="8"/>
      <c r="J69" s="8"/>
      <c r="K69" s="8"/>
      <c r="L69" s="16"/>
      <c r="M69" s="9"/>
      <c r="N69" s="9"/>
    </row>
    <row r="70" spans="2:20" ht="27.6" customHeight="1" x14ac:dyDescent="0.2">
      <c r="D70" s="10"/>
      <c r="F70" s="11"/>
      <c r="G70" s="17"/>
      <c r="J70" s="9"/>
      <c r="N70" s="38"/>
    </row>
    <row r="71" spans="2:20" ht="27.6" customHeight="1" x14ac:dyDescent="0.2">
      <c r="D71" s="6" t="s">
        <v>251</v>
      </c>
      <c r="F71" s="166" t="s">
        <v>252</v>
      </c>
      <c r="G71" s="166"/>
      <c r="J71" s="167" t="s">
        <v>253</v>
      </c>
      <c r="K71" s="167"/>
    </row>
    <row r="72" spans="2:20" ht="27.6" customHeight="1" x14ac:dyDescent="0.2">
      <c r="D72" s="12"/>
      <c r="F72" s="9"/>
      <c r="G72" s="9"/>
      <c r="J72" s="8"/>
    </row>
    <row r="73" spans="2:20" ht="27.6" customHeight="1" x14ac:dyDescent="0.2">
      <c r="D73" s="12"/>
      <c r="F73" s="9"/>
      <c r="G73" s="9"/>
      <c r="J73" s="8"/>
    </row>
    <row r="74" spans="2:20" ht="27.6" customHeight="1" x14ac:dyDescent="0.2">
      <c r="D74" s="12"/>
      <c r="F74" s="9"/>
      <c r="G74" s="9"/>
      <c r="J74" s="8"/>
    </row>
    <row r="75" spans="2:20" ht="27.6" customHeight="1" x14ac:dyDescent="0.2">
      <c r="D75" s="12"/>
      <c r="F75" s="9"/>
      <c r="G75" s="9"/>
    </row>
    <row r="103" spans="3:16" ht="27.6" customHeight="1" x14ac:dyDescent="0.2">
      <c r="C103" s="13"/>
      <c r="D103" s="1"/>
      <c r="E103" s="1"/>
      <c r="H103" s="1"/>
      <c r="I103" s="1"/>
      <c r="J103" s="1"/>
      <c r="K103" s="1"/>
      <c r="L103" s="1"/>
      <c r="O103" s="1"/>
      <c r="P103" s="1"/>
    </row>
    <row r="104" spans="3:16" ht="27.6" customHeight="1" x14ac:dyDescent="0.2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6" customHeight="1" x14ac:dyDescent="0.2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6" customHeight="1" x14ac:dyDescent="0.2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048563" spans="11:11" ht="27.6" customHeight="1" x14ac:dyDescent="0.2">
      <c r="K1048563" s="15" t="e">
        <f>SUM(#REF!)</f>
        <v>#REF!</v>
      </c>
    </row>
  </sheetData>
  <autoFilter ref="B5:P67" xr:uid="{C113E784-40FB-4BBC-A678-18C569B2E3EE}"/>
  <sortState xmlns:xlrd2="http://schemas.microsoft.com/office/spreadsheetml/2017/richdata2" ref="C6:P66">
    <sortCondition ref="C6:C66"/>
  </sortState>
  <mergeCells count="7">
    <mergeCell ref="F71:G71"/>
    <mergeCell ref="J71:K71"/>
    <mergeCell ref="D2:P2"/>
    <mergeCell ref="D3:P3"/>
    <mergeCell ref="D4:P4"/>
    <mergeCell ref="N68:P68"/>
    <mergeCell ref="B67:G67"/>
  </mergeCells>
  <pageMargins left="0.7" right="0.7" top="0.75" bottom="0.75" header="0.3" footer="0.3"/>
  <pageSetup paperSize="5" scale="51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4"/>
  <sheetViews>
    <sheetView topLeftCell="A3" zoomScale="90" zoomScaleNormal="90" workbookViewId="0">
      <pane ySplit="5" topLeftCell="A78" activePane="bottomLeft" state="frozen"/>
      <selection activeCell="A3" sqref="A3"/>
      <selection pane="bottomLeft" activeCell="B4" sqref="B4:P86"/>
    </sheetView>
  </sheetViews>
  <sheetFormatPr baseColWidth="10" defaultColWidth="11.5703125" defaultRowHeight="12.75" x14ac:dyDescent="0.2"/>
  <cols>
    <col min="1" max="1" width="7.42578125" style="74" customWidth="1"/>
    <col min="2" max="2" width="5.42578125" style="74" customWidth="1"/>
    <col min="3" max="3" width="47.140625" style="74" bestFit="1" customWidth="1"/>
    <col min="4" max="4" width="44.140625" style="89" customWidth="1"/>
    <col min="5" max="5" width="27" style="90" customWidth="1"/>
    <col min="6" max="6" width="23" style="74" customWidth="1"/>
    <col min="7" max="7" width="15.42578125" style="74" bestFit="1" customWidth="1"/>
    <col min="8" max="8" width="18.140625" style="91" customWidth="1"/>
    <col min="9" max="9" width="12.42578125" style="91" customWidth="1"/>
    <col min="10" max="10" width="16.5703125" style="91" customWidth="1"/>
    <col min="11" max="11" width="12.7109375" style="91" bestFit="1" customWidth="1"/>
    <col min="12" max="12" width="15.42578125" style="74" customWidth="1"/>
    <col min="13" max="13" width="12.85546875" style="74" customWidth="1"/>
    <col min="14" max="14" width="15.140625" style="74" customWidth="1"/>
    <col min="15" max="15" width="14.5703125" style="74" customWidth="1"/>
    <col min="16" max="16" width="16.140625" style="74" customWidth="1"/>
    <col min="17" max="16384" width="11.5703125" style="74"/>
  </cols>
  <sheetData>
    <row r="1" spans="2:20" s="70" customFormat="1" ht="18" customHeight="1" x14ac:dyDescent="0.2"/>
    <row r="2" spans="2:20" s="70" customFormat="1" ht="18" customHeight="1" x14ac:dyDescent="0.2"/>
    <row r="3" spans="2:20" s="70" customFormat="1" ht="18" customHeight="1" thickBot="1" x14ac:dyDescent="0.25"/>
    <row r="4" spans="2:20" s="70" customFormat="1" ht="18" customHeight="1" thickBot="1" x14ac:dyDescent="0.25">
      <c r="B4" s="56"/>
      <c r="C4" s="57"/>
      <c r="D4" s="175" t="s">
        <v>222</v>
      </c>
      <c r="E4" s="169"/>
      <c r="F4" s="169"/>
      <c r="G4" s="169"/>
      <c r="H4" s="169"/>
      <c r="I4" s="169"/>
      <c r="J4" s="169"/>
      <c r="K4" s="169"/>
      <c r="L4" s="168"/>
      <c r="M4" s="169"/>
      <c r="N4" s="169"/>
      <c r="O4" s="169"/>
      <c r="P4" s="170"/>
    </row>
    <row r="5" spans="2:20" s="70" customFormat="1" ht="18" customHeight="1" thickBot="1" x14ac:dyDescent="0.25">
      <c r="B5" s="58"/>
      <c r="C5" s="59"/>
      <c r="D5" s="175" t="s">
        <v>266</v>
      </c>
      <c r="E5" s="169"/>
      <c r="F5" s="169"/>
      <c r="G5" s="169"/>
      <c r="H5" s="169"/>
      <c r="I5" s="169"/>
      <c r="J5" s="169"/>
      <c r="K5" s="169"/>
      <c r="L5" s="168"/>
      <c r="M5" s="169"/>
      <c r="N5" s="169"/>
      <c r="O5" s="169"/>
      <c r="P5" s="170"/>
    </row>
    <row r="6" spans="2:20" s="70" customFormat="1" ht="24" customHeight="1" thickBot="1" x14ac:dyDescent="0.25">
      <c r="B6" s="60"/>
      <c r="C6" s="61"/>
      <c r="D6" s="175" t="s">
        <v>224</v>
      </c>
      <c r="E6" s="169"/>
      <c r="F6" s="169"/>
      <c r="G6" s="169"/>
      <c r="H6" s="169"/>
      <c r="I6" s="169"/>
      <c r="J6" s="169"/>
      <c r="K6" s="169"/>
      <c r="L6" s="168"/>
      <c r="M6" s="169"/>
      <c r="N6" s="169"/>
      <c r="O6" s="169"/>
      <c r="P6" s="170"/>
    </row>
    <row r="7" spans="2:20" s="72" customFormat="1" ht="27.6" customHeight="1" thickBot="1" x14ac:dyDescent="0.3">
      <c r="B7" s="39" t="s">
        <v>0</v>
      </c>
      <c r="C7" s="39" t="s">
        <v>1</v>
      </c>
      <c r="D7" s="40" t="s">
        <v>2</v>
      </c>
      <c r="E7" s="152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1"/>
      <c r="R7" s="71"/>
      <c r="S7" s="71"/>
      <c r="T7" s="71"/>
    </row>
    <row r="8" spans="2:20" ht="30" customHeight="1" x14ac:dyDescent="0.2">
      <c r="B8" s="24">
        <v>1</v>
      </c>
      <c r="C8" s="41" t="s">
        <v>121</v>
      </c>
      <c r="D8" s="46" t="s">
        <v>79</v>
      </c>
      <c r="E8" s="46" t="s">
        <v>243</v>
      </c>
      <c r="F8" s="62" t="s">
        <v>116</v>
      </c>
      <c r="G8" s="64" t="s">
        <v>117</v>
      </c>
      <c r="H8" s="44">
        <v>160000</v>
      </c>
      <c r="I8" s="44">
        <v>0</v>
      </c>
      <c r="J8" s="43">
        <f t="shared" ref="J8:J44" si="0">H8</f>
        <v>160000</v>
      </c>
      <c r="K8" s="44">
        <v>4592</v>
      </c>
      <c r="L8" s="44">
        <v>26218.87</v>
      </c>
      <c r="M8" s="44">
        <v>4864</v>
      </c>
      <c r="N8" s="44">
        <v>2330.52</v>
      </c>
      <c r="O8" s="43">
        <f t="shared" ref="O8:O44" si="1">+K8+L8+M8+N8</f>
        <v>38005.389999999992</v>
      </c>
      <c r="P8" s="45">
        <f t="shared" ref="P8:P18" si="2">J8-O8</f>
        <v>121994.61000000002</v>
      </c>
    </row>
    <row r="9" spans="2:20" ht="32.25" customHeight="1" x14ac:dyDescent="0.2">
      <c r="B9" s="24">
        <f t="shared" ref="B9:B72" si="3">B8+1</f>
        <v>2</v>
      </c>
      <c r="C9" s="75" t="s">
        <v>15</v>
      </c>
      <c r="D9" s="46" t="s">
        <v>75</v>
      </c>
      <c r="E9" s="46" t="s">
        <v>76</v>
      </c>
      <c r="F9" s="64" t="s">
        <v>116</v>
      </c>
      <c r="G9" s="64" t="s">
        <v>117</v>
      </c>
      <c r="H9" s="44">
        <v>50000</v>
      </c>
      <c r="I9" s="44">
        <v>0</v>
      </c>
      <c r="J9" s="43">
        <f t="shared" si="0"/>
        <v>50000</v>
      </c>
      <c r="K9" s="44">
        <v>1435</v>
      </c>
      <c r="L9" s="44">
        <v>1854</v>
      </c>
      <c r="M9" s="44">
        <v>1520</v>
      </c>
      <c r="N9" s="44">
        <v>1574.63</v>
      </c>
      <c r="O9" s="43">
        <f t="shared" si="1"/>
        <v>6383.63</v>
      </c>
      <c r="P9" s="45">
        <f t="shared" si="2"/>
        <v>43616.37</v>
      </c>
    </row>
    <row r="10" spans="2:20" ht="32.25" customHeight="1" x14ac:dyDescent="0.2">
      <c r="B10" s="24">
        <f t="shared" si="3"/>
        <v>3</v>
      </c>
      <c r="C10" s="75" t="s">
        <v>16</v>
      </c>
      <c r="D10" s="46" t="s">
        <v>77</v>
      </c>
      <c r="E10" s="46" t="s">
        <v>78</v>
      </c>
      <c r="F10" s="64" t="s">
        <v>116</v>
      </c>
      <c r="G10" s="64" t="s">
        <v>117</v>
      </c>
      <c r="H10" s="44">
        <v>20000</v>
      </c>
      <c r="I10" s="44">
        <v>0</v>
      </c>
      <c r="J10" s="43">
        <f t="shared" si="0"/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 t="shared" si="1"/>
        <v>1207</v>
      </c>
      <c r="P10" s="45">
        <f t="shared" si="2"/>
        <v>18793</v>
      </c>
    </row>
    <row r="11" spans="2:20" ht="33.75" customHeight="1" x14ac:dyDescent="0.2">
      <c r="B11" s="24">
        <f t="shared" si="3"/>
        <v>4</v>
      </c>
      <c r="C11" s="75" t="s">
        <v>17</v>
      </c>
      <c r="D11" s="46" t="s">
        <v>79</v>
      </c>
      <c r="E11" s="46" t="s">
        <v>80</v>
      </c>
      <c r="F11" s="64" t="s">
        <v>116</v>
      </c>
      <c r="G11" s="64" t="s">
        <v>117</v>
      </c>
      <c r="H11" s="44">
        <v>80000</v>
      </c>
      <c r="I11" s="44">
        <v>0</v>
      </c>
      <c r="J11" s="43">
        <f t="shared" si="0"/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 t="shared" si="1"/>
        <v>19459.39</v>
      </c>
      <c r="P11" s="45">
        <f t="shared" si="2"/>
        <v>60540.61</v>
      </c>
    </row>
    <row r="12" spans="2:20" ht="27.6" customHeight="1" x14ac:dyDescent="0.2">
      <c r="B12" s="24">
        <f t="shared" si="3"/>
        <v>5</v>
      </c>
      <c r="C12" s="46" t="s">
        <v>18</v>
      </c>
      <c r="D12" s="46" t="s">
        <v>79</v>
      </c>
      <c r="E12" s="46" t="s">
        <v>81</v>
      </c>
      <c r="F12" s="64" t="s">
        <v>116</v>
      </c>
      <c r="G12" s="63" t="s">
        <v>117</v>
      </c>
      <c r="H12" s="44">
        <v>70000</v>
      </c>
      <c r="I12" s="44">
        <v>0</v>
      </c>
      <c r="J12" s="43">
        <f t="shared" si="0"/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 t="shared" si="1"/>
        <v>9530.48</v>
      </c>
      <c r="P12" s="45">
        <f t="shared" si="2"/>
        <v>60469.520000000004</v>
      </c>
      <c r="R12" s="151"/>
    </row>
    <row r="13" spans="2:20" ht="31.5" customHeight="1" x14ac:dyDescent="0.2">
      <c r="B13" s="24">
        <f t="shared" si="3"/>
        <v>6</v>
      </c>
      <c r="C13" s="75" t="s">
        <v>19</v>
      </c>
      <c r="D13" s="46" t="s">
        <v>77</v>
      </c>
      <c r="E13" s="46" t="s">
        <v>78</v>
      </c>
      <c r="F13" s="64" t="s">
        <v>116</v>
      </c>
      <c r="G13" s="63" t="s">
        <v>118</v>
      </c>
      <c r="H13" s="44">
        <v>25000</v>
      </c>
      <c r="I13" s="44">
        <v>0</v>
      </c>
      <c r="J13" s="43">
        <f t="shared" si="0"/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 t="shared" si="1"/>
        <v>1502.5</v>
      </c>
      <c r="P13" s="45">
        <f t="shared" si="2"/>
        <v>23497.5</v>
      </c>
    </row>
    <row r="14" spans="2:20" ht="34.5" customHeight="1" x14ac:dyDescent="0.2">
      <c r="B14" s="24">
        <f t="shared" si="3"/>
        <v>7</v>
      </c>
      <c r="C14" s="75" t="s">
        <v>20</v>
      </c>
      <c r="D14" s="46" t="s">
        <v>82</v>
      </c>
      <c r="E14" s="46" t="s">
        <v>81</v>
      </c>
      <c r="F14" s="64" t="s">
        <v>116</v>
      </c>
      <c r="G14" s="63" t="s">
        <v>118</v>
      </c>
      <c r="H14" s="44">
        <v>80000</v>
      </c>
      <c r="I14" s="44">
        <v>0</v>
      </c>
      <c r="J14" s="43">
        <f t="shared" si="0"/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 t="shared" si="1"/>
        <v>12153.869999999999</v>
      </c>
      <c r="P14" s="45">
        <f t="shared" si="2"/>
        <v>67846.13</v>
      </c>
    </row>
    <row r="15" spans="2:20" ht="27.6" customHeight="1" x14ac:dyDescent="0.2">
      <c r="B15" s="24">
        <f t="shared" si="3"/>
        <v>8</v>
      </c>
      <c r="C15" s="46" t="s">
        <v>249</v>
      </c>
      <c r="D15" s="46" t="s">
        <v>79</v>
      </c>
      <c r="E15" s="46" t="s">
        <v>93</v>
      </c>
      <c r="F15" s="64" t="s">
        <v>116</v>
      </c>
      <c r="G15" s="63" t="s">
        <v>117</v>
      </c>
      <c r="H15" s="44">
        <v>60000</v>
      </c>
      <c r="I15" s="44">
        <v>0</v>
      </c>
      <c r="J15" s="44">
        <f t="shared" si="0"/>
        <v>60000</v>
      </c>
      <c r="K15" s="44">
        <v>1722</v>
      </c>
      <c r="L15" s="44">
        <v>3486.68</v>
      </c>
      <c r="M15" s="44">
        <v>1824</v>
      </c>
      <c r="N15" s="44">
        <v>25</v>
      </c>
      <c r="O15" s="43">
        <f t="shared" si="1"/>
        <v>7057.68</v>
      </c>
      <c r="P15" s="45">
        <f t="shared" si="2"/>
        <v>52942.32</v>
      </c>
    </row>
    <row r="16" spans="2:20" ht="37.5" customHeight="1" x14ac:dyDescent="0.2">
      <c r="B16" s="24">
        <f t="shared" si="3"/>
        <v>9</v>
      </c>
      <c r="C16" s="75" t="s">
        <v>21</v>
      </c>
      <c r="D16" s="46" t="s">
        <v>82</v>
      </c>
      <c r="E16" s="46" t="s">
        <v>83</v>
      </c>
      <c r="F16" s="64" t="s">
        <v>116</v>
      </c>
      <c r="G16" s="63" t="s">
        <v>117</v>
      </c>
      <c r="H16" s="44">
        <v>28000</v>
      </c>
      <c r="I16" s="44">
        <v>0</v>
      </c>
      <c r="J16" s="43">
        <f t="shared" si="0"/>
        <v>28000</v>
      </c>
      <c r="K16" s="44">
        <v>803.6</v>
      </c>
      <c r="L16" s="44">
        <v>0</v>
      </c>
      <c r="M16" s="44">
        <v>851.2</v>
      </c>
      <c r="N16" s="44">
        <v>25</v>
      </c>
      <c r="O16" s="43">
        <f t="shared" si="1"/>
        <v>1679.8000000000002</v>
      </c>
      <c r="P16" s="45">
        <f t="shared" si="2"/>
        <v>26320.2</v>
      </c>
    </row>
    <row r="17" spans="2:18" ht="41.25" customHeight="1" x14ac:dyDescent="0.2">
      <c r="B17" s="24">
        <f t="shared" si="3"/>
        <v>10</v>
      </c>
      <c r="C17" s="75" t="s">
        <v>22</v>
      </c>
      <c r="D17" s="46" t="s">
        <v>84</v>
      </c>
      <c r="E17" s="46" t="s">
        <v>81</v>
      </c>
      <c r="F17" s="64" t="s">
        <v>116</v>
      </c>
      <c r="G17" s="63" t="s">
        <v>117</v>
      </c>
      <c r="H17" s="44">
        <v>70000</v>
      </c>
      <c r="I17" s="44">
        <v>0</v>
      </c>
      <c r="J17" s="43">
        <f t="shared" si="0"/>
        <v>70000</v>
      </c>
      <c r="K17" s="44">
        <v>2009</v>
      </c>
      <c r="L17" s="44">
        <v>5368.48</v>
      </c>
      <c r="M17" s="44">
        <v>2128</v>
      </c>
      <c r="N17" s="44">
        <v>25</v>
      </c>
      <c r="O17" s="43">
        <f t="shared" si="1"/>
        <v>9530.48</v>
      </c>
      <c r="P17" s="45">
        <f t="shared" si="2"/>
        <v>60469.520000000004</v>
      </c>
    </row>
    <row r="18" spans="2:18" ht="30" customHeight="1" x14ac:dyDescent="0.2">
      <c r="B18" s="24">
        <f t="shared" si="3"/>
        <v>11</v>
      </c>
      <c r="C18" s="75" t="s">
        <v>23</v>
      </c>
      <c r="D18" s="46" t="s">
        <v>77</v>
      </c>
      <c r="E18" s="46" t="s">
        <v>78</v>
      </c>
      <c r="F18" s="64" t="s">
        <v>116</v>
      </c>
      <c r="G18" s="63" t="s">
        <v>118</v>
      </c>
      <c r="H18" s="44">
        <v>30000</v>
      </c>
      <c r="I18" s="44">
        <v>0</v>
      </c>
      <c r="J18" s="43">
        <f t="shared" si="0"/>
        <v>30000</v>
      </c>
      <c r="K18" s="44">
        <v>861</v>
      </c>
      <c r="L18" s="44">
        <v>0</v>
      </c>
      <c r="M18" s="44">
        <v>912</v>
      </c>
      <c r="N18" s="44">
        <v>25</v>
      </c>
      <c r="O18" s="43">
        <f t="shared" si="1"/>
        <v>1798</v>
      </c>
      <c r="P18" s="45">
        <f t="shared" si="2"/>
        <v>28202</v>
      </c>
    </row>
    <row r="19" spans="2:18" ht="27.6" customHeight="1" x14ac:dyDescent="0.2">
      <c r="B19" s="24">
        <f t="shared" si="3"/>
        <v>12</v>
      </c>
      <c r="C19" s="75" t="s">
        <v>24</v>
      </c>
      <c r="D19" s="46" t="s">
        <v>77</v>
      </c>
      <c r="E19" s="46" t="s">
        <v>78</v>
      </c>
      <c r="F19" s="64" t="s">
        <v>116</v>
      </c>
      <c r="G19" s="64" t="s">
        <v>118</v>
      </c>
      <c r="H19" s="44">
        <v>25000</v>
      </c>
      <c r="I19" s="44">
        <v>0</v>
      </c>
      <c r="J19" s="43">
        <f t="shared" si="0"/>
        <v>25000</v>
      </c>
      <c r="K19" s="44">
        <v>717.5</v>
      </c>
      <c r="L19" s="44">
        <v>0</v>
      </c>
      <c r="M19" s="44">
        <v>760</v>
      </c>
      <c r="N19" s="44">
        <v>25</v>
      </c>
      <c r="O19" s="43">
        <f t="shared" si="1"/>
        <v>1502.5</v>
      </c>
      <c r="P19" s="45">
        <f t="shared" ref="P19:P56" si="4">J19-O19</f>
        <v>23497.5</v>
      </c>
    </row>
    <row r="20" spans="2:18" ht="27.6" customHeight="1" x14ac:dyDescent="0.2">
      <c r="B20" s="24">
        <f t="shared" si="3"/>
        <v>13</v>
      </c>
      <c r="C20" s="75" t="s">
        <v>259</v>
      </c>
      <c r="D20" s="46" t="s">
        <v>174</v>
      </c>
      <c r="E20" s="46" t="s">
        <v>244</v>
      </c>
      <c r="F20" s="64" t="s">
        <v>116</v>
      </c>
      <c r="G20" s="64" t="s">
        <v>117</v>
      </c>
      <c r="H20" s="44">
        <v>70000</v>
      </c>
      <c r="I20" s="44">
        <v>0</v>
      </c>
      <c r="J20" s="43">
        <f t="shared" si="0"/>
        <v>70000</v>
      </c>
      <c r="K20" s="44">
        <v>2009</v>
      </c>
      <c r="L20" s="44">
        <v>5368.48</v>
      </c>
      <c r="M20" s="44">
        <v>2128</v>
      </c>
      <c r="N20" s="44">
        <v>25</v>
      </c>
      <c r="O20" s="43">
        <f t="shared" si="1"/>
        <v>9530.48</v>
      </c>
      <c r="P20" s="45">
        <f t="shared" si="4"/>
        <v>60469.520000000004</v>
      </c>
    </row>
    <row r="21" spans="2:18" ht="27.6" customHeight="1" x14ac:dyDescent="0.2">
      <c r="B21" s="24">
        <f t="shared" si="3"/>
        <v>14</v>
      </c>
      <c r="C21" s="75" t="s">
        <v>260</v>
      </c>
      <c r="D21" s="46" t="s">
        <v>174</v>
      </c>
      <c r="E21" s="46" t="s">
        <v>244</v>
      </c>
      <c r="F21" s="64" t="s">
        <v>116</v>
      </c>
      <c r="G21" s="64" t="s">
        <v>117</v>
      </c>
      <c r="H21" s="44">
        <v>60000</v>
      </c>
      <c r="I21" s="44">
        <v>0</v>
      </c>
      <c r="J21" s="43">
        <f t="shared" si="0"/>
        <v>60000</v>
      </c>
      <c r="K21" s="44">
        <v>1722</v>
      </c>
      <c r="L21" s="44">
        <v>3486.68</v>
      </c>
      <c r="M21" s="44">
        <v>1824</v>
      </c>
      <c r="N21" s="44">
        <v>25</v>
      </c>
      <c r="O21" s="43">
        <f t="shared" si="1"/>
        <v>7057.68</v>
      </c>
      <c r="P21" s="45">
        <f t="shared" si="4"/>
        <v>52942.32</v>
      </c>
    </row>
    <row r="22" spans="2:18" ht="27.6" customHeight="1" x14ac:dyDescent="0.2">
      <c r="B22" s="24">
        <f t="shared" si="3"/>
        <v>15</v>
      </c>
      <c r="C22" s="75" t="s">
        <v>261</v>
      </c>
      <c r="D22" s="46" t="s">
        <v>79</v>
      </c>
      <c r="E22" s="46" t="s">
        <v>80</v>
      </c>
      <c r="F22" s="64" t="s">
        <v>116</v>
      </c>
      <c r="G22" s="64" t="s">
        <v>117</v>
      </c>
      <c r="H22" s="44">
        <v>70000</v>
      </c>
      <c r="I22" s="44">
        <v>0</v>
      </c>
      <c r="J22" s="43">
        <f t="shared" si="0"/>
        <v>70000</v>
      </c>
      <c r="K22" s="44">
        <v>2009</v>
      </c>
      <c r="L22" s="44">
        <v>5368.48</v>
      </c>
      <c r="M22" s="44">
        <v>2128</v>
      </c>
      <c r="N22" s="44">
        <v>25</v>
      </c>
      <c r="O22" s="43">
        <f t="shared" si="1"/>
        <v>9530.48</v>
      </c>
      <c r="P22" s="45">
        <f t="shared" si="4"/>
        <v>60469.520000000004</v>
      </c>
    </row>
    <row r="23" spans="2:18" ht="27.6" customHeight="1" x14ac:dyDescent="0.2">
      <c r="B23" s="24">
        <f t="shared" si="3"/>
        <v>16</v>
      </c>
      <c r="C23" s="75" t="s">
        <v>262</v>
      </c>
      <c r="D23" s="46" t="s">
        <v>79</v>
      </c>
      <c r="E23" s="46" t="s">
        <v>80</v>
      </c>
      <c r="F23" s="64" t="s">
        <v>116</v>
      </c>
      <c r="G23" s="64" t="s">
        <v>117</v>
      </c>
      <c r="H23" s="44">
        <v>70000</v>
      </c>
      <c r="I23" s="44">
        <v>0</v>
      </c>
      <c r="J23" s="43">
        <f t="shared" ref="J23:J25" si="5">H23</f>
        <v>70000</v>
      </c>
      <c r="K23" s="44">
        <v>2009</v>
      </c>
      <c r="L23" s="44">
        <v>5368.48</v>
      </c>
      <c r="M23" s="44">
        <v>2128</v>
      </c>
      <c r="N23" s="44">
        <v>25</v>
      </c>
      <c r="O23" s="43">
        <f t="shared" ref="O23:O25" si="6">+K23+L23+M23+N23</f>
        <v>9530.48</v>
      </c>
      <c r="P23" s="45">
        <f t="shared" ref="P23:P25" si="7">J23-O23</f>
        <v>60469.520000000004</v>
      </c>
    </row>
    <row r="24" spans="2:18" ht="27.6" customHeight="1" x14ac:dyDescent="0.2">
      <c r="B24" s="24">
        <f t="shared" si="3"/>
        <v>17</v>
      </c>
      <c r="C24" s="75" t="s">
        <v>264</v>
      </c>
      <c r="D24" s="46" t="s">
        <v>79</v>
      </c>
      <c r="E24" s="46" t="s">
        <v>265</v>
      </c>
      <c r="F24" s="64" t="s">
        <v>116</v>
      </c>
      <c r="G24" s="64" t="s">
        <v>117</v>
      </c>
      <c r="H24" s="44">
        <v>75000</v>
      </c>
      <c r="I24" s="44">
        <v>0</v>
      </c>
      <c r="J24" s="43">
        <f t="shared" si="5"/>
        <v>75000</v>
      </c>
      <c r="K24" s="44">
        <v>2152</v>
      </c>
      <c r="L24" s="44">
        <v>6309.38</v>
      </c>
      <c r="M24" s="44">
        <v>2280</v>
      </c>
      <c r="N24" s="44">
        <v>25</v>
      </c>
      <c r="O24" s="43">
        <f t="shared" si="6"/>
        <v>10766.380000000001</v>
      </c>
      <c r="P24" s="45">
        <f t="shared" si="7"/>
        <v>64233.619999999995</v>
      </c>
    </row>
    <row r="25" spans="2:18" ht="27.6" customHeight="1" x14ac:dyDescent="0.2">
      <c r="B25" s="24">
        <f t="shared" si="3"/>
        <v>18</v>
      </c>
      <c r="C25" s="75" t="s">
        <v>263</v>
      </c>
      <c r="D25" s="46" t="s">
        <v>79</v>
      </c>
      <c r="E25" s="46" t="s">
        <v>81</v>
      </c>
      <c r="F25" s="64" t="s">
        <v>116</v>
      </c>
      <c r="G25" s="64" t="s">
        <v>118</v>
      </c>
      <c r="H25" s="44">
        <v>60000</v>
      </c>
      <c r="I25" s="44">
        <v>0</v>
      </c>
      <c r="J25" s="43">
        <f t="shared" si="5"/>
        <v>60000</v>
      </c>
      <c r="K25" s="44">
        <v>1722</v>
      </c>
      <c r="L25" s="44">
        <v>3486.68</v>
      </c>
      <c r="M25" s="44">
        <v>1824</v>
      </c>
      <c r="N25" s="44">
        <v>25</v>
      </c>
      <c r="O25" s="43">
        <f t="shared" si="6"/>
        <v>7057.68</v>
      </c>
      <c r="P25" s="45">
        <f t="shared" si="7"/>
        <v>52942.32</v>
      </c>
    </row>
    <row r="26" spans="2:18" ht="34.5" customHeight="1" x14ac:dyDescent="0.2">
      <c r="B26" s="24">
        <f t="shared" si="3"/>
        <v>19</v>
      </c>
      <c r="C26" s="46" t="s">
        <v>25</v>
      </c>
      <c r="D26" s="46" t="s">
        <v>79</v>
      </c>
      <c r="E26" s="46" t="s">
        <v>81</v>
      </c>
      <c r="F26" s="64" t="s">
        <v>116</v>
      </c>
      <c r="G26" s="63" t="s">
        <v>117</v>
      </c>
      <c r="H26" s="44">
        <v>110000</v>
      </c>
      <c r="I26" s="44">
        <v>0</v>
      </c>
      <c r="J26" s="43">
        <f t="shared" si="0"/>
        <v>110000</v>
      </c>
      <c r="K26" s="44">
        <v>3157</v>
      </c>
      <c r="L26" s="44">
        <v>14457.62</v>
      </c>
      <c r="M26" s="44">
        <v>3344</v>
      </c>
      <c r="N26" s="44">
        <v>125</v>
      </c>
      <c r="O26" s="43">
        <f t="shared" si="1"/>
        <v>21083.620000000003</v>
      </c>
      <c r="P26" s="45">
        <f t="shared" si="4"/>
        <v>88916.38</v>
      </c>
    </row>
    <row r="27" spans="2:18" ht="24.75" customHeight="1" x14ac:dyDescent="0.2">
      <c r="B27" s="24">
        <f t="shared" si="3"/>
        <v>20</v>
      </c>
      <c r="C27" s="75" t="s">
        <v>26</v>
      </c>
      <c r="D27" s="46" t="s">
        <v>79</v>
      </c>
      <c r="E27" s="46" t="s">
        <v>81</v>
      </c>
      <c r="F27" s="64" t="s">
        <v>116</v>
      </c>
      <c r="G27" s="63" t="s">
        <v>117</v>
      </c>
      <c r="H27" s="44">
        <v>80000</v>
      </c>
      <c r="I27" s="44">
        <v>0</v>
      </c>
      <c r="J27" s="43">
        <f t="shared" si="0"/>
        <v>80000</v>
      </c>
      <c r="K27" s="44">
        <v>2296</v>
      </c>
      <c r="L27" s="44">
        <v>7400.87</v>
      </c>
      <c r="M27" s="44">
        <v>2432</v>
      </c>
      <c r="N27" s="44">
        <v>25</v>
      </c>
      <c r="O27" s="43">
        <f t="shared" si="1"/>
        <v>12153.869999999999</v>
      </c>
      <c r="P27" s="45">
        <f t="shared" si="4"/>
        <v>67846.13</v>
      </c>
    </row>
    <row r="28" spans="2:18" ht="34.5" customHeight="1" x14ac:dyDescent="0.2">
      <c r="B28" s="24">
        <f t="shared" si="3"/>
        <v>21</v>
      </c>
      <c r="C28" s="75" t="s">
        <v>27</v>
      </c>
      <c r="D28" s="46" t="s">
        <v>246</v>
      </c>
      <c r="E28" s="46" t="s">
        <v>244</v>
      </c>
      <c r="F28" s="64" t="s">
        <v>116</v>
      </c>
      <c r="G28" s="63" t="s">
        <v>117</v>
      </c>
      <c r="H28" s="44">
        <v>80000</v>
      </c>
      <c r="I28" s="44">
        <v>0</v>
      </c>
      <c r="J28" s="43">
        <f t="shared" si="0"/>
        <v>80000</v>
      </c>
      <c r="K28" s="44">
        <v>2296</v>
      </c>
      <c r="L28" s="44">
        <v>7400.87</v>
      </c>
      <c r="M28" s="44">
        <v>2432</v>
      </c>
      <c r="N28" s="44">
        <v>25</v>
      </c>
      <c r="O28" s="43">
        <f t="shared" si="1"/>
        <v>12153.869999999999</v>
      </c>
      <c r="P28" s="45">
        <f t="shared" si="4"/>
        <v>67846.13</v>
      </c>
      <c r="R28" s="151"/>
    </row>
    <row r="29" spans="2:18" ht="27.6" customHeight="1" thickBot="1" x14ac:dyDescent="0.25">
      <c r="B29" s="24">
        <f t="shared" si="3"/>
        <v>22</v>
      </c>
      <c r="C29" s="77" t="s">
        <v>28</v>
      </c>
      <c r="D29" s="78" t="s">
        <v>246</v>
      </c>
      <c r="E29" s="46" t="s">
        <v>87</v>
      </c>
      <c r="F29" s="64" t="s">
        <v>116</v>
      </c>
      <c r="G29" s="63" t="s">
        <v>117</v>
      </c>
      <c r="H29" s="44">
        <v>147500</v>
      </c>
      <c r="I29" s="44">
        <v>0</v>
      </c>
      <c r="J29" s="43">
        <f t="shared" si="0"/>
        <v>147500</v>
      </c>
      <c r="K29" s="44">
        <v>4233.25</v>
      </c>
      <c r="L29" s="81">
        <v>23278.560000000001</v>
      </c>
      <c r="M29" s="81">
        <v>4484</v>
      </c>
      <c r="N29" s="81">
        <v>2330.52</v>
      </c>
      <c r="O29" s="148">
        <f t="shared" si="1"/>
        <v>34326.33</v>
      </c>
      <c r="P29" s="149">
        <f t="shared" si="4"/>
        <v>113173.67</v>
      </c>
    </row>
    <row r="30" spans="2:18" ht="29.25" customHeight="1" thickBot="1" x14ac:dyDescent="0.25">
      <c r="B30" s="24">
        <f t="shared" si="3"/>
        <v>23</v>
      </c>
      <c r="C30" s="75" t="s">
        <v>29</v>
      </c>
      <c r="D30" s="46" t="s">
        <v>77</v>
      </c>
      <c r="E30" s="153" t="s">
        <v>78</v>
      </c>
      <c r="F30" s="64" t="s">
        <v>116</v>
      </c>
      <c r="G30" s="63" t="s">
        <v>117</v>
      </c>
      <c r="H30" s="44">
        <v>40000</v>
      </c>
      <c r="I30" s="44">
        <v>0</v>
      </c>
      <c r="J30" s="43">
        <f t="shared" si="0"/>
        <v>40000</v>
      </c>
      <c r="K30" s="44">
        <v>1148</v>
      </c>
      <c r="L30" s="159">
        <v>442.65</v>
      </c>
      <c r="M30" s="160">
        <v>1216</v>
      </c>
      <c r="N30" s="160">
        <v>25</v>
      </c>
      <c r="O30" s="161">
        <f t="shared" si="1"/>
        <v>2831.65</v>
      </c>
      <c r="P30" s="162">
        <f t="shared" si="4"/>
        <v>37168.35</v>
      </c>
    </row>
    <row r="31" spans="2:18" ht="35.25" customHeight="1" x14ac:dyDescent="0.2">
      <c r="B31" s="24">
        <f t="shared" si="3"/>
        <v>24</v>
      </c>
      <c r="C31" s="73" t="s">
        <v>30</v>
      </c>
      <c r="D31" s="41" t="s">
        <v>247</v>
      </c>
      <c r="E31" s="46" t="s">
        <v>89</v>
      </c>
      <c r="F31" s="64" t="s">
        <v>116</v>
      </c>
      <c r="G31" s="63" t="s">
        <v>118</v>
      </c>
      <c r="H31" s="44">
        <v>40000</v>
      </c>
      <c r="I31" s="44">
        <v>0</v>
      </c>
      <c r="J31" s="43">
        <f t="shared" si="0"/>
        <v>40000</v>
      </c>
      <c r="K31" s="44">
        <v>1148</v>
      </c>
      <c r="L31" s="42">
        <v>442.65</v>
      </c>
      <c r="M31" s="42">
        <v>1216</v>
      </c>
      <c r="N31" s="42">
        <v>10920.58</v>
      </c>
      <c r="O31" s="145">
        <f t="shared" si="1"/>
        <v>13727.23</v>
      </c>
      <c r="P31" s="146">
        <f t="shared" si="4"/>
        <v>26272.77</v>
      </c>
    </row>
    <row r="32" spans="2:18" ht="30" customHeight="1" x14ac:dyDescent="0.2">
      <c r="B32" s="24">
        <f t="shared" si="3"/>
        <v>25</v>
      </c>
      <c r="C32" s="75" t="s">
        <v>31</v>
      </c>
      <c r="D32" s="46" t="s">
        <v>77</v>
      </c>
      <c r="E32" s="46" t="s">
        <v>78</v>
      </c>
      <c r="F32" s="64" t="s">
        <v>116</v>
      </c>
      <c r="G32" s="63" t="s">
        <v>118</v>
      </c>
      <c r="H32" s="44">
        <v>45000</v>
      </c>
      <c r="I32" s="44">
        <v>0</v>
      </c>
      <c r="J32" s="43">
        <f t="shared" si="0"/>
        <v>45000</v>
      </c>
      <c r="K32" s="44">
        <v>1291.5</v>
      </c>
      <c r="L32" s="44">
        <v>1148.33</v>
      </c>
      <c r="M32" s="44">
        <v>1368</v>
      </c>
      <c r="N32" s="44">
        <v>25</v>
      </c>
      <c r="O32" s="43">
        <f t="shared" si="1"/>
        <v>3832.83</v>
      </c>
      <c r="P32" s="45">
        <f t="shared" si="4"/>
        <v>41167.17</v>
      </c>
    </row>
    <row r="33" spans="2:16" ht="27.6" customHeight="1" x14ac:dyDescent="0.2">
      <c r="B33" s="24">
        <f t="shared" si="3"/>
        <v>26</v>
      </c>
      <c r="C33" s="75" t="s">
        <v>32</v>
      </c>
      <c r="D33" s="46" t="s">
        <v>82</v>
      </c>
      <c r="E33" s="46" t="s">
        <v>90</v>
      </c>
      <c r="F33" s="64" t="s">
        <v>116</v>
      </c>
      <c r="G33" s="63" t="s">
        <v>117</v>
      </c>
      <c r="H33" s="44">
        <v>180000</v>
      </c>
      <c r="I33" s="44">
        <v>0</v>
      </c>
      <c r="J33" s="43">
        <f t="shared" si="0"/>
        <v>180000</v>
      </c>
      <c r="K33" s="44">
        <v>5166</v>
      </c>
      <c r="L33" s="44">
        <v>30923.37</v>
      </c>
      <c r="M33" s="44">
        <v>5472</v>
      </c>
      <c r="N33" s="44">
        <v>25</v>
      </c>
      <c r="O33" s="43">
        <f t="shared" si="1"/>
        <v>41586.369999999995</v>
      </c>
      <c r="P33" s="45">
        <f t="shared" si="4"/>
        <v>138413.63</v>
      </c>
    </row>
    <row r="34" spans="2:16" ht="27.6" customHeight="1" x14ac:dyDescent="0.2">
      <c r="B34" s="24">
        <f t="shared" si="3"/>
        <v>27</v>
      </c>
      <c r="C34" s="75" t="s">
        <v>33</v>
      </c>
      <c r="D34" s="46" t="s">
        <v>77</v>
      </c>
      <c r="E34" s="46" t="s">
        <v>248</v>
      </c>
      <c r="F34" s="64" t="s">
        <v>116</v>
      </c>
      <c r="G34" s="63" t="s">
        <v>117</v>
      </c>
      <c r="H34" s="44">
        <v>25000</v>
      </c>
      <c r="I34" s="44">
        <v>0</v>
      </c>
      <c r="J34" s="43">
        <f t="shared" si="0"/>
        <v>25000</v>
      </c>
      <c r="K34" s="44">
        <v>717.5</v>
      </c>
      <c r="L34" s="44">
        <v>0</v>
      </c>
      <c r="M34" s="44">
        <v>760</v>
      </c>
      <c r="N34" s="44">
        <v>25</v>
      </c>
      <c r="O34" s="43">
        <f t="shared" si="1"/>
        <v>1502.5</v>
      </c>
      <c r="P34" s="45">
        <f t="shared" si="4"/>
        <v>23497.5</v>
      </c>
    </row>
    <row r="35" spans="2:16" ht="40.5" customHeight="1" x14ac:dyDescent="0.2">
      <c r="B35" s="24">
        <f t="shared" si="3"/>
        <v>28</v>
      </c>
      <c r="C35" s="75" t="s">
        <v>34</v>
      </c>
      <c r="D35" s="46" t="s">
        <v>82</v>
      </c>
      <c r="E35" s="46" t="s">
        <v>89</v>
      </c>
      <c r="F35" s="64" t="s">
        <v>116</v>
      </c>
      <c r="G35" s="63" t="s">
        <v>118</v>
      </c>
      <c r="H35" s="44">
        <v>30000</v>
      </c>
      <c r="I35" s="44">
        <v>0</v>
      </c>
      <c r="J35" s="43">
        <f t="shared" si="0"/>
        <v>30000</v>
      </c>
      <c r="K35" s="44">
        <v>861</v>
      </c>
      <c r="L35" s="44">
        <v>0</v>
      </c>
      <c r="M35" s="44">
        <v>912</v>
      </c>
      <c r="N35" s="44">
        <v>1474.63</v>
      </c>
      <c r="O35" s="43">
        <f t="shared" si="1"/>
        <v>3247.63</v>
      </c>
      <c r="P35" s="45">
        <f t="shared" si="4"/>
        <v>26752.37</v>
      </c>
    </row>
    <row r="36" spans="2:16" ht="42" customHeight="1" x14ac:dyDescent="0.2">
      <c r="B36" s="24">
        <f t="shared" si="3"/>
        <v>29</v>
      </c>
      <c r="C36" s="77" t="s">
        <v>35</v>
      </c>
      <c r="D36" s="78" t="s">
        <v>84</v>
      </c>
      <c r="E36" s="46" t="s">
        <v>81</v>
      </c>
      <c r="F36" s="64" t="s">
        <v>116</v>
      </c>
      <c r="G36" s="63" t="s">
        <v>117</v>
      </c>
      <c r="H36" s="44">
        <v>80000</v>
      </c>
      <c r="I36" s="44">
        <v>0</v>
      </c>
      <c r="J36" s="44">
        <f t="shared" si="0"/>
        <v>80000</v>
      </c>
      <c r="K36" s="44">
        <v>2296</v>
      </c>
      <c r="L36" s="44">
        <v>7400.87</v>
      </c>
      <c r="M36" s="44">
        <v>2432</v>
      </c>
      <c r="N36" s="44">
        <v>25</v>
      </c>
      <c r="O36" s="43">
        <f t="shared" si="1"/>
        <v>12153.869999999999</v>
      </c>
      <c r="P36" s="45">
        <f t="shared" si="4"/>
        <v>67846.13</v>
      </c>
    </row>
    <row r="37" spans="2:16" ht="27.6" customHeight="1" x14ac:dyDescent="0.2">
      <c r="B37" s="24">
        <f t="shared" si="3"/>
        <v>30</v>
      </c>
      <c r="C37" s="75" t="s">
        <v>36</v>
      </c>
      <c r="D37" s="46" t="s">
        <v>77</v>
      </c>
      <c r="E37" s="153" t="s">
        <v>78</v>
      </c>
      <c r="F37" s="64" t="s">
        <v>116</v>
      </c>
      <c r="G37" s="63" t="s">
        <v>117</v>
      </c>
      <c r="H37" s="44">
        <v>25000</v>
      </c>
      <c r="I37" s="44">
        <v>0</v>
      </c>
      <c r="J37" s="44">
        <f t="shared" si="0"/>
        <v>25000</v>
      </c>
      <c r="K37" s="44">
        <v>717.5</v>
      </c>
      <c r="L37" s="44">
        <v>0</v>
      </c>
      <c r="M37" s="44">
        <v>760</v>
      </c>
      <c r="N37" s="44">
        <v>25</v>
      </c>
      <c r="O37" s="43">
        <f t="shared" si="1"/>
        <v>1502.5</v>
      </c>
      <c r="P37" s="45">
        <f t="shared" si="4"/>
        <v>23497.5</v>
      </c>
    </row>
    <row r="38" spans="2:16" ht="36" customHeight="1" x14ac:dyDescent="0.2">
      <c r="B38" s="24">
        <f t="shared" si="3"/>
        <v>31</v>
      </c>
      <c r="C38" s="73" t="s">
        <v>37</v>
      </c>
      <c r="D38" s="41" t="s">
        <v>247</v>
      </c>
      <c r="E38" s="46" t="s">
        <v>235</v>
      </c>
      <c r="F38" s="64" t="s">
        <v>116</v>
      </c>
      <c r="G38" s="63" t="s">
        <v>117</v>
      </c>
      <c r="H38" s="44">
        <v>30000</v>
      </c>
      <c r="I38" s="44">
        <v>0</v>
      </c>
      <c r="J38" s="44">
        <f t="shared" si="0"/>
        <v>30000</v>
      </c>
      <c r="K38" s="44">
        <v>861</v>
      </c>
      <c r="L38" s="44">
        <v>0</v>
      </c>
      <c r="M38" s="44">
        <v>912</v>
      </c>
      <c r="N38" s="44">
        <v>25</v>
      </c>
      <c r="O38" s="43">
        <f t="shared" si="1"/>
        <v>1798</v>
      </c>
      <c r="P38" s="45">
        <f t="shared" si="4"/>
        <v>28202</v>
      </c>
    </row>
    <row r="39" spans="2:16" ht="45" customHeight="1" x14ac:dyDescent="0.2">
      <c r="B39" s="24">
        <f t="shared" si="3"/>
        <v>32</v>
      </c>
      <c r="C39" s="75" t="s">
        <v>38</v>
      </c>
      <c r="D39" s="46" t="s">
        <v>84</v>
      </c>
      <c r="E39" s="46" t="s">
        <v>91</v>
      </c>
      <c r="F39" s="64" t="s">
        <v>116</v>
      </c>
      <c r="G39" s="63" t="s">
        <v>117</v>
      </c>
      <c r="H39" s="44">
        <v>80000</v>
      </c>
      <c r="I39" s="44">
        <v>0</v>
      </c>
      <c r="J39" s="44">
        <f t="shared" si="0"/>
        <v>80000</v>
      </c>
      <c r="K39" s="44">
        <v>2296</v>
      </c>
      <c r="L39" s="44">
        <v>7400.87</v>
      </c>
      <c r="M39" s="44">
        <v>2432</v>
      </c>
      <c r="N39" s="44">
        <v>25</v>
      </c>
      <c r="O39" s="43">
        <f t="shared" si="1"/>
        <v>12153.869999999999</v>
      </c>
      <c r="P39" s="45">
        <f t="shared" si="4"/>
        <v>67846.13</v>
      </c>
    </row>
    <row r="40" spans="2:16" ht="25.5" customHeight="1" x14ac:dyDescent="0.2">
      <c r="B40" s="24">
        <f t="shared" si="3"/>
        <v>33</v>
      </c>
      <c r="C40" s="75" t="s">
        <v>39</v>
      </c>
      <c r="D40" s="46" t="s">
        <v>82</v>
      </c>
      <c r="E40" s="46" t="s">
        <v>92</v>
      </c>
      <c r="F40" s="64" t="s">
        <v>116</v>
      </c>
      <c r="G40" s="63" t="s">
        <v>118</v>
      </c>
      <c r="H40" s="44">
        <v>30000</v>
      </c>
      <c r="I40" s="44">
        <v>0</v>
      </c>
      <c r="J40" s="44">
        <f t="shared" si="0"/>
        <v>30000</v>
      </c>
      <c r="K40" s="44">
        <v>861</v>
      </c>
      <c r="L40" s="44">
        <v>0</v>
      </c>
      <c r="M40" s="44">
        <v>912</v>
      </c>
      <c r="N40" s="44">
        <v>25</v>
      </c>
      <c r="O40" s="43">
        <f t="shared" si="1"/>
        <v>1798</v>
      </c>
      <c r="P40" s="45">
        <f t="shared" si="4"/>
        <v>28202</v>
      </c>
    </row>
    <row r="41" spans="2:16" ht="27.6" customHeight="1" x14ac:dyDescent="0.2">
      <c r="B41" s="24">
        <f t="shared" si="3"/>
        <v>34</v>
      </c>
      <c r="C41" s="75" t="s">
        <v>40</v>
      </c>
      <c r="D41" s="46" t="s">
        <v>79</v>
      </c>
      <c r="E41" s="46" t="s">
        <v>93</v>
      </c>
      <c r="F41" s="64" t="s">
        <v>116</v>
      </c>
      <c r="G41" s="63" t="s">
        <v>118</v>
      </c>
      <c r="H41" s="44">
        <v>80000</v>
      </c>
      <c r="I41" s="44">
        <v>0</v>
      </c>
      <c r="J41" s="44">
        <f t="shared" si="0"/>
        <v>80000</v>
      </c>
      <c r="K41" s="44">
        <v>2296</v>
      </c>
      <c r="L41" s="44">
        <v>6972</v>
      </c>
      <c r="M41" s="44">
        <v>2432</v>
      </c>
      <c r="N41" s="44">
        <v>1880.46</v>
      </c>
      <c r="O41" s="43">
        <f t="shared" si="1"/>
        <v>13580.46</v>
      </c>
      <c r="P41" s="45">
        <f t="shared" si="4"/>
        <v>66419.540000000008</v>
      </c>
    </row>
    <row r="42" spans="2:16" ht="25.5" customHeight="1" x14ac:dyDescent="0.2">
      <c r="B42" s="24">
        <f t="shared" si="3"/>
        <v>35</v>
      </c>
      <c r="C42" s="75" t="s">
        <v>41</v>
      </c>
      <c r="D42" s="46" t="s">
        <v>82</v>
      </c>
      <c r="E42" s="46" t="s">
        <v>86</v>
      </c>
      <c r="F42" s="64" t="s">
        <v>116</v>
      </c>
      <c r="G42" s="63" t="s">
        <v>117</v>
      </c>
      <c r="H42" s="44">
        <v>80000</v>
      </c>
      <c r="I42" s="44">
        <v>0</v>
      </c>
      <c r="J42" s="44">
        <f t="shared" si="0"/>
        <v>80000</v>
      </c>
      <c r="K42" s="44">
        <v>2296</v>
      </c>
      <c r="L42" s="44">
        <v>7400.87</v>
      </c>
      <c r="M42" s="44">
        <v>2432</v>
      </c>
      <c r="N42" s="44">
        <v>165</v>
      </c>
      <c r="O42" s="43">
        <f t="shared" si="1"/>
        <v>12293.869999999999</v>
      </c>
      <c r="P42" s="45">
        <f t="shared" si="4"/>
        <v>67706.13</v>
      </c>
    </row>
    <row r="43" spans="2:16" ht="27.6" customHeight="1" x14ac:dyDescent="0.2">
      <c r="B43" s="24">
        <f t="shared" si="3"/>
        <v>36</v>
      </c>
      <c r="C43" s="75" t="s">
        <v>42</v>
      </c>
      <c r="D43" s="46" t="s">
        <v>77</v>
      </c>
      <c r="E43" s="46" t="s">
        <v>78</v>
      </c>
      <c r="F43" s="64" t="s">
        <v>116</v>
      </c>
      <c r="G43" s="63" t="s">
        <v>117</v>
      </c>
      <c r="H43" s="44">
        <v>80000</v>
      </c>
      <c r="I43" s="44">
        <v>0</v>
      </c>
      <c r="J43" s="44">
        <f t="shared" si="0"/>
        <v>80000</v>
      </c>
      <c r="K43" s="44">
        <v>2296</v>
      </c>
      <c r="L43" s="44">
        <v>7400.87</v>
      </c>
      <c r="M43" s="44">
        <v>2432</v>
      </c>
      <c r="N43" s="44">
        <v>25</v>
      </c>
      <c r="O43" s="43">
        <f t="shared" si="1"/>
        <v>12153.869999999999</v>
      </c>
      <c r="P43" s="45">
        <f t="shared" si="4"/>
        <v>67846.13</v>
      </c>
    </row>
    <row r="44" spans="2:16" ht="27.6" customHeight="1" x14ac:dyDescent="0.2">
      <c r="B44" s="24">
        <f t="shared" si="3"/>
        <v>37</v>
      </c>
      <c r="C44" s="75" t="s">
        <v>43</v>
      </c>
      <c r="D44" s="46" t="s">
        <v>77</v>
      </c>
      <c r="E44" s="46" t="s">
        <v>78</v>
      </c>
      <c r="F44" s="64" t="s">
        <v>116</v>
      </c>
      <c r="G44" s="63" t="s">
        <v>117</v>
      </c>
      <c r="H44" s="44">
        <v>50000</v>
      </c>
      <c r="I44" s="44">
        <v>0</v>
      </c>
      <c r="J44" s="44">
        <f t="shared" si="0"/>
        <v>50000</v>
      </c>
      <c r="K44" s="44">
        <v>1435</v>
      </c>
      <c r="L44" s="44">
        <v>1854</v>
      </c>
      <c r="M44" s="44">
        <v>1520</v>
      </c>
      <c r="N44" s="44">
        <v>25</v>
      </c>
      <c r="O44" s="43">
        <f t="shared" si="1"/>
        <v>4834</v>
      </c>
      <c r="P44" s="45">
        <f t="shared" si="4"/>
        <v>45166</v>
      </c>
    </row>
    <row r="45" spans="2:16" ht="27.6" customHeight="1" x14ac:dyDescent="0.2">
      <c r="B45" s="24">
        <f t="shared" si="3"/>
        <v>38</v>
      </c>
      <c r="C45" s="75" t="s">
        <v>44</v>
      </c>
      <c r="D45" s="46" t="s">
        <v>82</v>
      </c>
      <c r="E45" s="46" t="s">
        <v>78</v>
      </c>
      <c r="F45" s="64" t="s">
        <v>116</v>
      </c>
      <c r="G45" s="63" t="s">
        <v>117</v>
      </c>
      <c r="H45" s="44">
        <v>20000</v>
      </c>
      <c r="I45" s="44">
        <v>0</v>
      </c>
      <c r="J45" s="44">
        <f t="shared" ref="J45:J74" si="8">H45</f>
        <v>20000</v>
      </c>
      <c r="K45" s="44">
        <v>574</v>
      </c>
      <c r="L45" s="44">
        <v>0</v>
      </c>
      <c r="M45" s="44">
        <v>608</v>
      </c>
      <c r="N45" s="44">
        <v>25</v>
      </c>
      <c r="O45" s="43">
        <f t="shared" ref="O45:O74" si="9">+K45+L45+M45+N45</f>
        <v>1207</v>
      </c>
      <c r="P45" s="45">
        <f t="shared" si="4"/>
        <v>18793</v>
      </c>
    </row>
    <row r="46" spans="2:16" ht="27.6" customHeight="1" x14ac:dyDescent="0.2">
      <c r="B46" s="24">
        <f t="shared" si="3"/>
        <v>39</v>
      </c>
      <c r="C46" s="75" t="s">
        <v>45</v>
      </c>
      <c r="D46" s="46" t="s">
        <v>82</v>
      </c>
      <c r="E46" s="46" t="s">
        <v>83</v>
      </c>
      <c r="F46" s="64" t="s">
        <v>116</v>
      </c>
      <c r="G46" s="63" t="s">
        <v>117</v>
      </c>
      <c r="H46" s="44">
        <v>30000</v>
      </c>
      <c r="I46" s="44">
        <v>0</v>
      </c>
      <c r="J46" s="44">
        <f t="shared" si="8"/>
        <v>30000</v>
      </c>
      <c r="K46" s="44">
        <v>861</v>
      </c>
      <c r="L46" s="44">
        <v>0</v>
      </c>
      <c r="M46" s="44">
        <v>912</v>
      </c>
      <c r="N46" s="44">
        <v>1474.63</v>
      </c>
      <c r="O46" s="43">
        <f t="shared" si="9"/>
        <v>3247.63</v>
      </c>
      <c r="P46" s="45">
        <f t="shared" si="4"/>
        <v>26752.37</v>
      </c>
    </row>
    <row r="47" spans="2:16" ht="27.6" customHeight="1" x14ac:dyDescent="0.2">
      <c r="B47" s="24">
        <f t="shared" si="3"/>
        <v>40</v>
      </c>
      <c r="C47" s="75" t="s">
        <v>46</v>
      </c>
      <c r="D47" s="46" t="s">
        <v>73</v>
      </c>
      <c r="E47" s="46" t="s">
        <v>74</v>
      </c>
      <c r="F47" s="64" t="s">
        <v>116</v>
      </c>
      <c r="G47" s="63" t="s">
        <v>118</v>
      </c>
      <c r="H47" s="44">
        <v>80000</v>
      </c>
      <c r="I47" s="44">
        <v>0</v>
      </c>
      <c r="J47" s="44">
        <f t="shared" si="8"/>
        <v>80000</v>
      </c>
      <c r="K47" s="44">
        <v>2296</v>
      </c>
      <c r="L47" s="44">
        <v>7400.87</v>
      </c>
      <c r="M47" s="44">
        <v>2432</v>
      </c>
      <c r="N47" s="44">
        <v>25</v>
      </c>
      <c r="O47" s="43">
        <f t="shared" si="9"/>
        <v>12153.869999999999</v>
      </c>
      <c r="P47" s="45">
        <f t="shared" si="4"/>
        <v>67846.13</v>
      </c>
    </row>
    <row r="48" spans="2:16" ht="27.6" customHeight="1" thickBot="1" x14ac:dyDescent="0.25">
      <c r="B48" s="76">
        <f t="shared" si="3"/>
        <v>41</v>
      </c>
      <c r="C48" s="77" t="s">
        <v>47</v>
      </c>
      <c r="D48" s="78" t="s">
        <v>219</v>
      </c>
      <c r="E48" s="46" t="s">
        <v>96</v>
      </c>
      <c r="F48" s="64" t="s">
        <v>116</v>
      </c>
      <c r="G48" s="63" t="s">
        <v>118</v>
      </c>
      <c r="H48" s="44">
        <v>150000</v>
      </c>
      <c r="I48" s="44">
        <v>0</v>
      </c>
      <c r="J48" s="44">
        <f t="shared" si="8"/>
        <v>150000</v>
      </c>
      <c r="K48" s="44">
        <v>4305</v>
      </c>
      <c r="L48" s="81">
        <v>23866.62</v>
      </c>
      <c r="M48" s="81">
        <v>4560</v>
      </c>
      <c r="N48" s="81">
        <v>4120</v>
      </c>
      <c r="O48" s="148">
        <f t="shared" si="9"/>
        <v>36851.619999999995</v>
      </c>
      <c r="P48" s="149">
        <f t="shared" si="4"/>
        <v>113148.38</v>
      </c>
    </row>
    <row r="49" spans="2:18" ht="24.75" customHeight="1" thickBot="1" x14ac:dyDescent="0.25">
      <c r="B49" s="158">
        <f t="shared" si="3"/>
        <v>42</v>
      </c>
      <c r="C49" s="75" t="s">
        <v>48</v>
      </c>
      <c r="D49" s="46" t="s">
        <v>73</v>
      </c>
      <c r="E49" s="153" t="s">
        <v>74</v>
      </c>
      <c r="F49" s="64" t="s">
        <v>116</v>
      </c>
      <c r="G49" s="63" t="s">
        <v>118</v>
      </c>
      <c r="H49" s="44">
        <v>80000</v>
      </c>
      <c r="I49" s="44">
        <v>0</v>
      </c>
      <c r="J49" s="44">
        <f t="shared" si="8"/>
        <v>80000</v>
      </c>
      <c r="K49" s="44">
        <v>2296</v>
      </c>
      <c r="L49" s="159">
        <v>7400.87</v>
      </c>
      <c r="M49" s="160">
        <v>2432</v>
      </c>
      <c r="N49" s="160">
        <v>2330.52</v>
      </c>
      <c r="O49" s="161">
        <f t="shared" si="9"/>
        <v>14459.39</v>
      </c>
      <c r="P49" s="162">
        <f t="shared" si="4"/>
        <v>65540.61</v>
      </c>
      <c r="R49" s="151"/>
    </row>
    <row r="50" spans="2:18" ht="24.75" customHeight="1" x14ac:dyDescent="0.2">
      <c r="B50" s="144">
        <f t="shared" si="3"/>
        <v>43</v>
      </c>
      <c r="C50" s="41" t="s">
        <v>49</v>
      </c>
      <c r="D50" s="41" t="s">
        <v>247</v>
      </c>
      <c r="E50" s="46" t="s">
        <v>97</v>
      </c>
      <c r="F50" s="64" t="s">
        <v>116</v>
      </c>
      <c r="G50" s="63" t="s">
        <v>118</v>
      </c>
      <c r="H50" s="51">
        <v>60000</v>
      </c>
      <c r="I50" s="44">
        <v>0</v>
      </c>
      <c r="J50" s="44">
        <f t="shared" si="8"/>
        <v>60000</v>
      </c>
      <c r="K50" s="44">
        <v>1722</v>
      </c>
      <c r="L50" s="42">
        <v>3143.58</v>
      </c>
      <c r="M50" s="42">
        <v>1824</v>
      </c>
      <c r="N50" s="42">
        <v>16880.46</v>
      </c>
      <c r="O50" s="145">
        <f t="shared" si="9"/>
        <v>23570.04</v>
      </c>
      <c r="P50" s="146">
        <f t="shared" si="4"/>
        <v>36429.96</v>
      </c>
    </row>
    <row r="51" spans="2:18" ht="27.6" customHeight="1" x14ac:dyDescent="0.2">
      <c r="B51" s="24">
        <f t="shared" si="3"/>
        <v>44</v>
      </c>
      <c r="C51" s="46" t="s">
        <v>220</v>
      </c>
      <c r="D51" s="46" t="s">
        <v>85</v>
      </c>
      <c r="E51" s="46" t="s">
        <v>98</v>
      </c>
      <c r="F51" s="64" t="s">
        <v>116</v>
      </c>
      <c r="G51" s="63" t="s">
        <v>117</v>
      </c>
      <c r="H51" s="51">
        <v>65000</v>
      </c>
      <c r="I51" s="44">
        <v>0</v>
      </c>
      <c r="J51" s="44">
        <f t="shared" si="8"/>
        <v>65000</v>
      </c>
      <c r="K51" s="44">
        <v>1865.5</v>
      </c>
      <c r="L51" s="44">
        <v>4084.48</v>
      </c>
      <c r="M51" s="44">
        <v>1976</v>
      </c>
      <c r="N51" s="44">
        <v>1880.46</v>
      </c>
      <c r="O51" s="43">
        <f t="shared" si="9"/>
        <v>9806.4399999999987</v>
      </c>
      <c r="P51" s="45">
        <f t="shared" si="4"/>
        <v>55193.56</v>
      </c>
    </row>
    <row r="52" spans="2:18" ht="24" customHeight="1" x14ac:dyDescent="0.2">
      <c r="B52" s="24">
        <f t="shared" si="3"/>
        <v>45</v>
      </c>
      <c r="C52" s="75" t="s">
        <v>50</v>
      </c>
      <c r="D52" s="46" t="s">
        <v>115</v>
      </c>
      <c r="E52" s="46" t="s">
        <v>99</v>
      </c>
      <c r="F52" s="64" t="s">
        <v>116</v>
      </c>
      <c r="G52" s="63" t="s">
        <v>118</v>
      </c>
      <c r="H52" s="44">
        <v>60000</v>
      </c>
      <c r="I52" s="44">
        <v>0</v>
      </c>
      <c r="J52" s="44">
        <f t="shared" si="8"/>
        <v>60000</v>
      </c>
      <c r="K52" s="44">
        <v>1722</v>
      </c>
      <c r="L52" s="44">
        <v>2800.49</v>
      </c>
      <c r="M52" s="44">
        <v>1824</v>
      </c>
      <c r="N52" s="44">
        <v>8555.92</v>
      </c>
      <c r="O52" s="43">
        <f t="shared" si="9"/>
        <v>14902.41</v>
      </c>
      <c r="P52" s="45">
        <f t="shared" si="4"/>
        <v>45097.59</v>
      </c>
    </row>
    <row r="53" spans="2:18" ht="27.6" customHeight="1" x14ac:dyDescent="0.2">
      <c r="B53" s="24">
        <f t="shared" si="3"/>
        <v>46</v>
      </c>
      <c r="C53" s="75" t="s">
        <v>51</v>
      </c>
      <c r="D53" s="46" t="s">
        <v>77</v>
      </c>
      <c r="E53" s="46" t="s">
        <v>78</v>
      </c>
      <c r="F53" s="64" t="s">
        <v>116</v>
      </c>
      <c r="G53" s="63" t="s">
        <v>118</v>
      </c>
      <c r="H53" s="44">
        <v>30000</v>
      </c>
      <c r="I53" s="44">
        <v>0</v>
      </c>
      <c r="J53" s="44">
        <f t="shared" si="8"/>
        <v>30000</v>
      </c>
      <c r="K53" s="44">
        <v>861</v>
      </c>
      <c r="L53" s="44">
        <v>0</v>
      </c>
      <c r="M53" s="44">
        <v>912</v>
      </c>
      <c r="N53" s="44">
        <v>25</v>
      </c>
      <c r="O53" s="43">
        <f t="shared" si="9"/>
        <v>1798</v>
      </c>
      <c r="P53" s="45">
        <f t="shared" si="4"/>
        <v>28202</v>
      </c>
    </row>
    <row r="54" spans="2:18" ht="33.75" customHeight="1" x14ac:dyDescent="0.2">
      <c r="B54" s="24">
        <f t="shared" si="3"/>
        <v>47</v>
      </c>
      <c r="C54" s="75" t="s">
        <v>52</v>
      </c>
      <c r="D54" s="46" t="s">
        <v>79</v>
      </c>
      <c r="E54" s="46" t="s">
        <v>81</v>
      </c>
      <c r="F54" s="64" t="s">
        <v>116</v>
      </c>
      <c r="G54" s="63" t="s">
        <v>117</v>
      </c>
      <c r="H54" s="44">
        <v>80000</v>
      </c>
      <c r="I54" s="44">
        <v>0</v>
      </c>
      <c r="J54" s="44">
        <f t="shared" si="8"/>
        <v>80000</v>
      </c>
      <c r="K54" s="44">
        <v>2296</v>
      </c>
      <c r="L54" s="44">
        <v>7400.87</v>
      </c>
      <c r="M54" s="44">
        <v>2432</v>
      </c>
      <c r="N54" s="44">
        <v>25</v>
      </c>
      <c r="O54" s="43">
        <f t="shared" si="9"/>
        <v>12153.869999999999</v>
      </c>
      <c r="P54" s="45">
        <f t="shared" si="4"/>
        <v>67846.13</v>
      </c>
    </row>
    <row r="55" spans="2:18" ht="42.75" customHeight="1" x14ac:dyDescent="0.2">
      <c r="B55" s="24">
        <f t="shared" si="3"/>
        <v>48</v>
      </c>
      <c r="C55" s="75" t="s">
        <v>53</v>
      </c>
      <c r="D55" s="46" t="s">
        <v>84</v>
      </c>
      <c r="E55" s="46" t="s">
        <v>221</v>
      </c>
      <c r="F55" s="64" t="s">
        <v>116</v>
      </c>
      <c r="G55" s="63" t="s">
        <v>118</v>
      </c>
      <c r="H55" s="44">
        <v>80000</v>
      </c>
      <c r="I55" s="44">
        <v>0</v>
      </c>
      <c r="J55" s="44">
        <f t="shared" si="8"/>
        <v>80000</v>
      </c>
      <c r="K55" s="44">
        <v>2296</v>
      </c>
      <c r="L55" s="44">
        <v>7400.87</v>
      </c>
      <c r="M55" s="44">
        <v>2432</v>
      </c>
      <c r="N55" s="44">
        <v>25</v>
      </c>
      <c r="O55" s="43">
        <f t="shared" si="9"/>
        <v>12153.869999999999</v>
      </c>
      <c r="P55" s="45">
        <f t="shared" si="4"/>
        <v>67846.13</v>
      </c>
    </row>
    <row r="56" spans="2:18" ht="27.6" customHeight="1" x14ac:dyDescent="0.2">
      <c r="B56" s="24">
        <f t="shared" si="3"/>
        <v>49</v>
      </c>
      <c r="C56" s="46" t="s">
        <v>54</v>
      </c>
      <c r="D56" s="46" t="s">
        <v>246</v>
      </c>
      <c r="E56" s="46" t="s">
        <v>100</v>
      </c>
      <c r="F56" s="64" t="s">
        <v>116</v>
      </c>
      <c r="G56" s="63" t="s">
        <v>118</v>
      </c>
      <c r="H56" s="44">
        <v>120000</v>
      </c>
      <c r="I56" s="44">
        <v>0</v>
      </c>
      <c r="J56" s="44">
        <f t="shared" si="8"/>
        <v>120000</v>
      </c>
      <c r="K56" s="44">
        <v>3444</v>
      </c>
      <c r="L56" s="44">
        <v>16809.87</v>
      </c>
      <c r="M56" s="44">
        <v>3648</v>
      </c>
      <c r="N56" s="44">
        <v>25</v>
      </c>
      <c r="O56" s="43">
        <f t="shared" si="9"/>
        <v>23926.87</v>
      </c>
      <c r="P56" s="45">
        <f t="shared" si="4"/>
        <v>96073.13</v>
      </c>
    </row>
    <row r="57" spans="2:18" ht="31.5" customHeight="1" x14ac:dyDescent="0.2">
      <c r="B57" s="24">
        <f t="shared" si="3"/>
        <v>50</v>
      </c>
      <c r="C57" s="75" t="s">
        <v>55</v>
      </c>
      <c r="D57" s="46" t="s">
        <v>73</v>
      </c>
      <c r="E57" s="46" t="s">
        <v>101</v>
      </c>
      <c r="F57" s="64" t="s">
        <v>116</v>
      </c>
      <c r="G57" s="63" t="s">
        <v>117</v>
      </c>
      <c r="H57" s="44">
        <v>120000</v>
      </c>
      <c r="I57" s="44">
        <v>0</v>
      </c>
      <c r="J57" s="44">
        <f t="shared" si="8"/>
        <v>120000</v>
      </c>
      <c r="K57" s="44">
        <v>3444</v>
      </c>
      <c r="L57" s="44">
        <v>16381</v>
      </c>
      <c r="M57" s="44">
        <v>3648</v>
      </c>
      <c r="N57" s="44">
        <v>9335.4599999999991</v>
      </c>
      <c r="O57" s="43">
        <f t="shared" si="9"/>
        <v>32808.46</v>
      </c>
      <c r="P57" s="45">
        <f t="shared" ref="P57:P74" si="10">J57-O57</f>
        <v>87191.540000000008</v>
      </c>
    </row>
    <row r="58" spans="2:18" ht="27.6" customHeight="1" x14ac:dyDescent="0.2">
      <c r="B58" s="24">
        <f t="shared" si="3"/>
        <v>51</v>
      </c>
      <c r="C58" s="75" t="s">
        <v>56</v>
      </c>
      <c r="D58" s="46" t="s">
        <v>246</v>
      </c>
      <c r="E58" s="46" t="s">
        <v>103</v>
      </c>
      <c r="F58" s="64" t="s">
        <v>116</v>
      </c>
      <c r="G58" s="63" t="s">
        <v>117</v>
      </c>
      <c r="H58" s="44">
        <v>80000</v>
      </c>
      <c r="I58" s="44">
        <v>0</v>
      </c>
      <c r="J58" s="44">
        <f t="shared" si="8"/>
        <v>80000</v>
      </c>
      <c r="K58" s="44">
        <v>2296</v>
      </c>
      <c r="L58" s="44">
        <v>7400.87</v>
      </c>
      <c r="M58" s="44">
        <v>2432</v>
      </c>
      <c r="N58" s="44">
        <v>5025</v>
      </c>
      <c r="O58" s="43">
        <f t="shared" si="9"/>
        <v>17153.87</v>
      </c>
      <c r="P58" s="45">
        <f t="shared" si="10"/>
        <v>62846.130000000005</v>
      </c>
    </row>
    <row r="59" spans="2:18" ht="27.6" customHeight="1" x14ac:dyDescent="0.2">
      <c r="B59" s="24">
        <f t="shared" si="3"/>
        <v>52</v>
      </c>
      <c r="C59" s="75" t="s">
        <v>57</v>
      </c>
      <c r="D59" s="46" t="s">
        <v>219</v>
      </c>
      <c r="E59" s="46" t="s">
        <v>104</v>
      </c>
      <c r="F59" s="64" t="s">
        <v>116</v>
      </c>
      <c r="G59" s="63" t="s">
        <v>117</v>
      </c>
      <c r="H59" s="44">
        <v>70000</v>
      </c>
      <c r="I59" s="44">
        <v>0</v>
      </c>
      <c r="J59" s="44">
        <f t="shared" si="8"/>
        <v>70000</v>
      </c>
      <c r="K59" s="44">
        <v>2009</v>
      </c>
      <c r="L59" s="44">
        <v>5368.48</v>
      </c>
      <c r="M59" s="44">
        <v>2128</v>
      </c>
      <c r="N59" s="44">
        <v>25</v>
      </c>
      <c r="O59" s="43">
        <f t="shared" si="9"/>
        <v>9530.48</v>
      </c>
      <c r="P59" s="45">
        <f t="shared" si="10"/>
        <v>60469.520000000004</v>
      </c>
      <c r="R59" s="151"/>
    </row>
    <row r="60" spans="2:18" ht="32.25" customHeight="1" x14ac:dyDescent="0.2">
      <c r="B60" s="24">
        <f t="shared" si="3"/>
        <v>53</v>
      </c>
      <c r="C60" s="75" t="s">
        <v>58</v>
      </c>
      <c r="D60" s="46" t="s">
        <v>82</v>
      </c>
      <c r="E60" s="46" t="s">
        <v>105</v>
      </c>
      <c r="F60" s="64" t="s">
        <v>116</v>
      </c>
      <c r="G60" s="63" t="s">
        <v>117</v>
      </c>
      <c r="H60" s="44">
        <v>40000</v>
      </c>
      <c r="I60" s="44">
        <v>0</v>
      </c>
      <c r="J60" s="44">
        <f t="shared" si="8"/>
        <v>40000</v>
      </c>
      <c r="K60" s="44">
        <v>1148</v>
      </c>
      <c r="L60" s="44">
        <v>442.65</v>
      </c>
      <c r="M60" s="44">
        <v>1216</v>
      </c>
      <c r="N60" s="44">
        <v>25</v>
      </c>
      <c r="O60" s="43">
        <f t="shared" si="9"/>
        <v>2831.65</v>
      </c>
      <c r="P60" s="45">
        <f t="shared" si="10"/>
        <v>37168.35</v>
      </c>
    </row>
    <row r="61" spans="2:18" ht="42.75" customHeight="1" x14ac:dyDescent="0.2">
      <c r="B61" s="24">
        <f t="shared" si="3"/>
        <v>54</v>
      </c>
      <c r="C61" s="75" t="s">
        <v>59</v>
      </c>
      <c r="D61" s="46" t="s">
        <v>84</v>
      </c>
      <c r="E61" s="46" t="s">
        <v>106</v>
      </c>
      <c r="F61" s="64" t="s">
        <v>116</v>
      </c>
      <c r="G61" s="63" t="s">
        <v>117</v>
      </c>
      <c r="H61" s="44">
        <v>80000</v>
      </c>
      <c r="I61" s="44">
        <v>0</v>
      </c>
      <c r="J61" s="44">
        <f t="shared" si="8"/>
        <v>80000</v>
      </c>
      <c r="K61" s="44">
        <v>2296</v>
      </c>
      <c r="L61" s="44">
        <v>7400.87</v>
      </c>
      <c r="M61" s="44">
        <v>2432</v>
      </c>
      <c r="N61" s="44">
        <v>25</v>
      </c>
      <c r="O61" s="43">
        <f t="shared" si="9"/>
        <v>12153.869999999999</v>
      </c>
      <c r="P61" s="45">
        <f t="shared" si="10"/>
        <v>67846.13</v>
      </c>
    </row>
    <row r="62" spans="2:18" ht="39.75" customHeight="1" x14ac:dyDescent="0.2">
      <c r="B62" s="24">
        <f t="shared" si="3"/>
        <v>55</v>
      </c>
      <c r="C62" s="75" t="s">
        <v>60</v>
      </c>
      <c r="D62" s="46" t="s">
        <v>84</v>
      </c>
      <c r="E62" s="46" t="s">
        <v>74</v>
      </c>
      <c r="F62" s="64" t="s">
        <v>116</v>
      </c>
      <c r="G62" s="63" t="s">
        <v>117</v>
      </c>
      <c r="H62" s="44">
        <v>180000</v>
      </c>
      <c r="I62" s="44">
        <v>0</v>
      </c>
      <c r="J62" s="44">
        <f t="shared" si="8"/>
        <v>180000</v>
      </c>
      <c r="K62" s="44">
        <v>5166</v>
      </c>
      <c r="L62" s="44">
        <v>30923.37</v>
      </c>
      <c r="M62" s="44">
        <v>5472</v>
      </c>
      <c r="N62" s="44">
        <v>25</v>
      </c>
      <c r="O62" s="43">
        <f t="shared" si="9"/>
        <v>41586.369999999995</v>
      </c>
      <c r="P62" s="45">
        <f t="shared" si="10"/>
        <v>138413.63</v>
      </c>
    </row>
    <row r="63" spans="2:18" ht="36.75" customHeight="1" x14ac:dyDescent="0.2">
      <c r="B63" s="24">
        <f t="shared" si="3"/>
        <v>56</v>
      </c>
      <c r="C63" s="75" t="s">
        <v>61</v>
      </c>
      <c r="D63" s="46" t="s">
        <v>175</v>
      </c>
      <c r="E63" s="46" t="s">
        <v>107</v>
      </c>
      <c r="F63" s="64" t="s">
        <v>116</v>
      </c>
      <c r="G63" s="63" t="s">
        <v>118</v>
      </c>
      <c r="H63" s="44">
        <v>245000</v>
      </c>
      <c r="I63" s="44">
        <v>0</v>
      </c>
      <c r="J63" s="44">
        <f t="shared" si="8"/>
        <v>245000</v>
      </c>
      <c r="K63" s="44">
        <v>7031.5</v>
      </c>
      <c r="L63" s="44">
        <v>46604.2</v>
      </c>
      <c r="M63" s="44">
        <v>5883.16</v>
      </c>
      <c r="N63" s="44">
        <v>25</v>
      </c>
      <c r="O63" s="43">
        <f t="shared" si="9"/>
        <v>59543.86</v>
      </c>
      <c r="P63" s="45">
        <f t="shared" si="10"/>
        <v>185456.14</v>
      </c>
    </row>
    <row r="64" spans="2:18" ht="30.75" customHeight="1" x14ac:dyDescent="0.2">
      <c r="B64" s="24">
        <f t="shared" si="3"/>
        <v>57</v>
      </c>
      <c r="C64" s="75" t="s">
        <v>62</v>
      </c>
      <c r="D64" s="46" t="s">
        <v>82</v>
      </c>
      <c r="E64" s="46" t="s">
        <v>102</v>
      </c>
      <c r="F64" s="64" t="s">
        <v>116</v>
      </c>
      <c r="G64" s="63" t="s">
        <v>117</v>
      </c>
      <c r="H64" s="44">
        <v>80000</v>
      </c>
      <c r="I64" s="44">
        <v>0</v>
      </c>
      <c r="J64" s="44">
        <f t="shared" si="8"/>
        <v>80000</v>
      </c>
      <c r="K64" s="44">
        <v>2296</v>
      </c>
      <c r="L64" s="44">
        <v>7400.87</v>
      </c>
      <c r="M64" s="44">
        <v>2432</v>
      </c>
      <c r="N64" s="44">
        <v>25</v>
      </c>
      <c r="O64" s="43">
        <f t="shared" si="9"/>
        <v>12153.869999999999</v>
      </c>
      <c r="P64" s="45">
        <f t="shared" si="10"/>
        <v>67846.13</v>
      </c>
    </row>
    <row r="65" spans="2:18" ht="36.75" customHeight="1" x14ac:dyDescent="0.2">
      <c r="B65" s="24">
        <f t="shared" si="3"/>
        <v>58</v>
      </c>
      <c r="C65" s="75" t="s">
        <v>63</v>
      </c>
      <c r="D65" s="46" t="s">
        <v>84</v>
      </c>
      <c r="E65" s="46" t="s">
        <v>108</v>
      </c>
      <c r="F65" s="64" t="s">
        <v>116</v>
      </c>
      <c r="G65" s="63" t="s">
        <v>117</v>
      </c>
      <c r="H65" s="44">
        <v>140545</v>
      </c>
      <c r="I65" s="44">
        <v>0</v>
      </c>
      <c r="J65" s="44">
        <f t="shared" si="8"/>
        <v>140545</v>
      </c>
      <c r="K65" s="44">
        <v>4033.64</v>
      </c>
      <c r="L65" s="44">
        <v>21642.57</v>
      </c>
      <c r="M65" s="44">
        <v>4272.57</v>
      </c>
      <c r="N65" s="44">
        <v>25</v>
      </c>
      <c r="O65" s="43">
        <f t="shared" si="9"/>
        <v>29973.78</v>
      </c>
      <c r="P65" s="45">
        <f t="shared" si="10"/>
        <v>110571.22</v>
      </c>
    </row>
    <row r="66" spans="2:18" ht="33.75" customHeight="1" x14ac:dyDescent="0.2">
      <c r="B66" s="24">
        <f t="shared" si="3"/>
        <v>59</v>
      </c>
      <c r="C66" s="75" t="s">
        <v>64</v>
      </c>
      <c r="D66" s="46" t="s">
        <v>73</v>
      </c>
      <c r="E66" s="46" t="s">
        <v>74</v>
      </c>
      <c r="F66" s="64" t="s">
        <v>116</v>
      </c>
      <c r="G66" s="63" t="s">
        <v>118</v>
      </c>
      <c r="H66" s="44">
        <v>80000</v>
      </c>
      <c r="I66" s="44">
        <v>0</v>
      </c>
      <c r="J66" s="44">
        <f t="shared" si="8"/>
        <v>80000</v>
      </c>
      <c r="K66" s="44">
        <v>2296</v>
      </c>
      <c r="L66" s="44">
        <v>7400.87</v>
      </c>
      <c r="M66" s="44">
        <v>2432</v>
      </c>
      <c r="N66" s="44">
        <v>2072.6</v>
      </c>
      <c r="O66" s="43">
        <f t="shared" si="9"/>
        <v>14201.47</v>
      </c>
      <c r="P66" s="45">
        <f t="shared" si="10"/>
        <v>65798.53</v>
      </c>
    </row>
    <row r="67" spans="2:18" ht="27.6" customHeight="1" x14ac:dyDescent="0.2">
      <c r="B67" s="24">
        <f t="shared" si="3"/>
        <v>60</v>
      </c>
      <c r="C67" s="75" t="s">
        <v>65</v>
      </c>
      <c r="D67" s="46" t="s">
        <v>73</v>
      </c>
      <c r="E67" s="46" t="s">
        <v>74</v>
      </c>
      <c r="F67" s="64" t="s">
        <v>116</v>
      </c>
      <c r="G67" s="63" t="s">
        <v>118</v>
      </c>
      <c r="H67" s="44">
        <v>75000</v>
      </c>
      <c r="I67" s="44">
        <v>0</v>
      </c>
      <c r="J67" s="44">
        <f t="shared" si="8"/>
        <v>75000</v>
      </c>
      <c r="K67" s="44">
        <v>2152.5</v>
      </c>
      <c r="L67" s="44">
        <v>6309.38</v>
      </c>
      <c r="M67" s="44">
        <v>2280</v>
      </c>
      <c r="N67" s="44">
        <v>2072.6</v>
      </c>
      <c r="O67" s="43">
        <f t="shared" si="9"/>
        <v>12814.480000000001</v>
      </c>
      <c r="P67" s="45">
        <f t="shared" si="10"/>
        <v>62185.52</v>
      </c>
    </row>
    <row r="68" spans="2:18" ht="27.6" customHeight="1" x14ac:dyDescent="0.2">
      <c r="B68" s="24">
        <f t="shared" si="3"/>
        <v>61</v>
      </c>
      <c r="C68" s="75" t="s">
        <v>66</v>
      </c>
      <c r="D68" s="46" t="s">
        <v>82</v>
      </c>
      <c r="E68" s="46" t="s">
        <v>83</v>
      </c>
      <c r="F68" s="64" t="s">
        <v>116</v>
      </c>
      <c r="G68" s="63" t="s">
        <v>117</v>
      </c>
      <c r="H68" s="44">
        <v>35000</v>
      </c>
      <c r="I68" s="44">
        <v>0</v>
      </c>
      <c r="J68" s="44">
        <f t="shared" si="8"/>
        <v>35000</v>
      </c>
      <c r="K68" s="44">
        <v>1004.5</v>
      </c>
      <c r="L68" s="44">
        <v>0</v>
      </c>
      <c r="M68" s="44">
        <v>1064</v>
      </c>
      <c r="N68" s="44">
        <v>25</v>
      </c>
      <c r="O68" s="43">
        <f t="shared" si="9"/>
        <v>2093.5</v>
      </c>
      <c r="P68" s="45">
        <f t="shared" si="10"/>
        <v>32906.5</v>
      </c>
    </row>
    <row r="69" spans="2:18" ht="27.6" customHeight="1" x14ac:dyDescent="0.2">
      <c r="B69" s="24">
        <f t="shared" si="3"/>
        <v>62</v>
      </c>
      <c r="C69" s="75" t="s">
        <v>67</v>
      </c>
      <c r="D69" s="46" t="s">
        <v>77</v>
      </c>
      <c r="E69" s="46" t="s">
        <v>78</v>
      </c>
      <c r="F69" s="64" t="s">
        <v>116</v>
      </c>
      <c r="G69" s="63" t="s">
        <v>118</v>
      </c>
      <c r="H69" s="44">
        <v>50000</v>
      </c>
      <c r="I69" s="44">
        <v>0</v>
      </c>
      <c r="J69" s="44">
        <f t="shared" si="8"/>
        <v>50000</v>
      </c>
      <c r="K69" s="44">
        <v>1435</v>
      </c>
      <c r="L69" s="44">
        <v>1854</v>
      </c>
      <c r="M69" s="44">
        <v>1520</v>
      </c>
      <c r="N69" s="44">
        <v>25</v>
      </c>
      <c r="O69" s="43">
        <f t="shared" si="9"/>
        <v>4834</v>
      </c>
      <c r="P69" s="45">
        <f t="shared" si="10"/>
        <v>45166</v>
      </c>
    </row>
    <row r="70" spans="2:18" ht="42.75" customHeight="1" x14ac:dyDescent="0.2">
      <c r="B70" s="24">
        <f t="shared" si="3"/>
        <v>63</v>
      </c>
      <c r="C70" s="75" t="s">
        <v>68</v>
      </c>
      <c r="D70" s="46" t="s">
        <v>219</v>
      </c>
      <c r="E70" s="46" t="s">
        <v>110</v>
      </c>
      <c r="F70" s="64" t="s">
        <v>116</v>
      </c>
      <c r="G70" s="63" t="s">
        <v>118</v>
      </c>
      <c r="H70" s="44">
        <v>50000</v>
      </c>
      <c r="I70" s="44">
        <v>0</v>
      </c>
      <c r="J70" s="44">
        <f t="shared" si="8"/>
        <v>50000</v>
      </c>
      <c r="K70" s="44">
        <v>1435</v>
      </c>
      <c r="L70" s="44">
        <v>1854</v>
      </c>
      <c r="M70" s="44">
        <v>1520</v>
      </c>
      <c r="N70" s="44">
        <v>3521.06</v>
      </c>
      <c r="O70" s="43">
        <f t="shared" si="9"/>
        <v>8330.06</v>
      </c>
      <c r="P70" s="45">
        <f t="shared" si="10"/>
        <v>41669.94</v>
      </c>
      <c r="R70" s="163"/>
    </row>
    <row r="71" spans="2:18" ht="27.6" customHeight="1" x14ac:dyDescent="0.2">
      <c r="B71" s="24">
        <f t="shared" si="3"/>
        <v>64</v>
      </c>
      <c r="C71" s="75" t="s">
        <v>69</v>
      </c>
      <c r="D71" s="46" t="s">
        <v>79</v>
      </c>
      <c r="E71" s="46" t="s">
        <v>111</v>
      </c>
      <c r="F71" s="64" t="s">
        <v>116</v>
      </c>
      <c r="G71" s="63" t="s">
        <v>117</v>
      </c>
      <c r="H71" s="44">
        <v>30000</v>
      </c>
      <c r="I71" s="44">
        <v>0</v>
      </c>
      <c r="J71" s="44">
        <f t="shared" si="8"/>
        <v>30000</v>
      </c>
      <c r="K71" s="44">
        <v>861</v>
      </c>
      <c r="L71" s="44">
        <v>0</v>
      </c>
      <c r="M71" s="44">
        <v>912</v>
      </c>
      <c r="N71" s="44">
        <v>25</v>
      </c>
      <c r="O71" s="43">
        <f t="shared" si="9"/>
        <v>1798</v>
      </c>
      <c r="P71" s="45">
        <f t="shared" si="10"/>
        <v>28202</v>
      </c>
    </row>
    <row r="72" spans="2:18" ht="38.25" x14ac:dyDescent="0.2">
      <c r="B72" s="24">
        <f t="shared" si="3"/>
        <v>65</v>
      </c>
      <c r="C72" s="75" t="s">
        <v>70</v>
      </c>
      <c r="D72" s="46" t="s">
        <v>84</v>
      </c>
      <c r="E72" s="46" t="s">
        <v>112</v>
      </c>
      <c r="F72" s="64" t="s">
        <v>116</v>
      </c>
      <c r="G72" s="63" t="s">
        <v>117</v>
      </c>
      <c r="H72" s="44">
        <v>150000</v>
      </c>
      <c r="I72" s="44">
        <v>0</v>
      </c>
      <c r="J72" s="44">
        <f t="shared" si="8"/>
        <v>150000</v>
      </c>
      <c r="K72" s="44">
        <v>4305</v>
      </c>
      <c r="L72" s="44">
        <v>23866.62</v>
      </c>
      <c r="M72" s="44">
        <v>4560</v>
      </c>
      <c r="N72" s="44">
        <v>3174.16</v>
      </c>
      <c r="O72" s="43">
        <f t="shared" si="9"/>
        <v>35905.78</v>
      </c>
      <c r="P72" s="45">
        <f t="shared" si="10"/>
        <v>114094.22</v>
      </c>
    </row>
    <row r="73" spans="2:18" ht="27.6" customHeight="1" thickBot="1" x14ac:dyDescent="0.25">
      <c r="B73" s="76">
        <f t="shared" ref="B73:B74" si="11">B72+1</f>
        <v>66</v>
      </c>
      <c r="C73" s="77" t="s">
        <v>71</v>
      </c>
      <c r="D73" s="78" t="s">
        <v>79</v>
      </c>
      <c r="E73" s="46" t="s">
        <v>113</v>
      </c>
      <c r="F73" s="64" t="s">
        <v>116</v>
      </c>
      <c r="G73" s="63" t="s">
        <v>117</v>
      </c>
      <c r="H73" s="44">
        <v>60000</v>
      </c>
      <c r="I73" s="44">
        <v>0</v>
      </c>
      <c r="J73" s="44">
        <f t="shared" si="8"/>
        <v>60000</v>
      </c>
      <c r="K73" s="44">
        <v>1722</v>
      </c>
      <c r="L73" s="81">
        <v>2800.49</v>
      </c>
      <c r="M73" s="81">
        <v>1824</v>
      </c>
      <c r="N73" s="81">
        <v>3455.92</v>
      </c>
      <c r="O73" s="148">
        <f t="shared" si="9"/>
        <v>9802.41</v>
      </c>
      <c r="P73" s="149">
        <f t="shared" si="10"/>
        <v>50197.59</v>
      </c>
    </row>
    <row r="74" spans="2:18" ht="27.6" customHeight="1" thickBot="1" x14ac:dyDescent="0.25">
      <c r="B74" s="158">
        <f t="shared" si="11"/>
        <v>67</v>
      </c>
      <c r="C74" s="75" t="s">
        <v>72</v>
      </c>
      <c r="D74" s="46" t="s">
        <v>247</v>
      </c>
      <c r="E74" s="154" t="s">
        <v>114</v>
      </c>
      <c r="F74" s="80" t="s">
        <v>116</v>
      </c>
      <c r="G74" s="79" t="s">
        <v>117</v>
      </c>
      <c r="H74" s="81">
        <v>75000</v>
      </c>
      <c r="I74" s="81">
        <v>0</v>
      </c>
      <c r="J74" s="81">
        <f t="shared" si="8"/>
        <v>75000</v>
      </c>
      <c r="K74" s="81">
        <v>2152.5</v>
      </c>
      <c r="L74" s="159">
        <v>6309.38</v>
      </c>
      <c r="M74" s="160">
        <v>2280</v>
      </c>
      <c r="N74" s="160">
        <v>2072.6</v>
      </c>
      <c r="O74" s="161">
        <f t="shared" si="9"/>
        <v>12814.480000000001</v>
      </c>
      <c r="P74" s="162">
        <f t="shared" si="10"/>
        <v>62185.52</v>
      </c>
    </row>
    <row r="75" spans="2:18" ht="15.75" customHeight="1" thickBot="1" x14ac:dyDescent="0.25">
      <c r="B75" s="181" t="s">
        <v>241</v>
      </c>
      <c r="C75" s="182"/>
      <c r="D75" s="182"/>
      <c r="E75" s="173"/>
      <c r="F75" s="173"/>
      <c r="G75" s="183"/>
      <c r="H75" s="83">
        <f>SUM(H8:H74)</f>
        <v>4911045</v>
      </c>
      <c r="I75" s="83">
        <v>0</v>
      </c>
      <c r="J75" s="83">
        <f t="shared" ref="J75:M75" si="12">SUM(J8:J74)</f>
        <v>4911045</v>
      </c>
      <c r="K75" s="83">
        <f t="shared" si="12"/>
        <v>140946.49</v>
      </c>
      <c r="L75" s="155">
        <f t="shared" si="12"/>
        <v>484678.96999999991</v>
      </c>
      <c r="M75" s="156">
        <f t="shared" si="12"/>
        <v>147730.93</v>
      </c>
      <c r="N75" s="157">
        <f>SUM(N8:N74)</f>
        <v>95203.250000000015</v>
      </c>
      <c r="O75" s="157">
        <f>SUM(O8:O74)</f>
        <v>868559.64</v>
      </c>
      <c r="P75" s="157">
        <f>SUM(P8:P74)</f>
        <v>4042485.3599999985</v>
      </c>
    </row>
    <row r="79" spans="2:18" x14ac:dyDescent="0.2">
      <c r="D79" s="92" t="s">
        <v>119</v>
      </c>
      <c r="E79" s="85"/>
      <c r="F79" s="93" t="s">
        <v>120</v>
      </c>
      <c r="G79" s="87"/>
      <c r="H79" s="86"/>
      <c r="I79" s="86"/>
      <c r="J79" s="179"/>
      <c r="K79" s="179"/>
      <c r="L79" s="179"/>
      <c r="M79" s="87"/>
      <c r="N79" s="87"/>
    </row>
    <row r="80" spans="2:18" x14ac:dyDescent="0.2">
      <c r="D80" s="177"/>
      <c r="E80" s="85"/>
      <c r="F80" s="179"/>
      <c r="G80" s="87"/>
      <c r="H80" s="86"/>
      <c r="I80" s="86"/>
      <c r="J80" s="86"/>
      <c r="K80" s="86"/>
      <c r="L80" s="87"/>
      <c r="M80" s="87"/>
      <c r="N80" s="87"/>
    </row>
    <row r="81" spans="4:14" ht="13.9" customHeight="1" x14ac:dyDescent="0.2">
      <c r="D81" s="178"/>
      <c r="E81" s="85"/>
      <c r="F81" s="180"/>
      <c r="G81" s="87"/>
      <c r="H81" s="86"/>
      <c r="I81" s="86"/>
      <c r="J81" s="179"/>
      <c r="K81" s="179"/>
      <c r="L81" s="179"/>
      <c r="M81" s="87"/>
      <c r="N81" s="87"/>
    </row>
    <row r="82" spans="4:14" ht="25.5" x14ac:dyDescent="0.2">
      <c r="D82" s="6" t="s">
        <v>251</v>
      </c>
      <c r="E82" s="3"/>
      <c r="F82" s="166" t="s">
        <v>252</v>
      </c>
      <c r="G82" s="166"/>
      <c r="H82" s="86"/>
      <c r="I82" s="86"/>
      <c r="J82" s="180"/>
      <c r="K82" s="180"/>
      <c r="L82" s="180"/>
      <c r="M82" s="87"/>
      <c r="N82" s="87"/>
    </row>
    <row r="83" spans="4:14" x14ac:dyDescent="0.2">
      <c r="D83" s="88"/>
      <c r="E83" s="85"/>
      <c r="F83" s="87"/>
      <c r="G83" s="87"/>
      <c r="H83" s="86"/>
      <c r="I83" s="86"/>
      <c r="J83" s="176" t="s">
        <v>240</v>
      </c>
      <c r="K83" s="176"/>
      <c r="L83" s="176"/>
      <c r="M83" s="87"/>
      <c r="N83" s="87"/>
    </row>
    <row r="84" spans="4:14" x14ac:dyDescent="0.2">
      <c r="D84" s="88"/>
      <c r="E84" s="85"/>
      <c r="F84" s="87"/>
      <c r="G84" s="87"/>
      <c r="H84" s="86"/>
      <c r="I84" s="86"/>
      <c r="J84" s="86"/>
      <c r="K84" s="86"/>
      <c r="L84" s="87"/>
      <c r="M84" s="87"/>
      <c r="N84" s="87"/>
    </row>
    <row r="85" spans="4:14" x14ac:dyDescent="0.2">
      <c r="D85" s="88"/>
      <c r="E85" s="85"/>
      <c r="F85" s="87"/>
      <c r="G85" s="87"/>
      <c r="H85" s="86"/>
      <c r="I85" s="86"/>
      <c r="J85" s="86"/>
      <c r="K85" s="86"/>
      <c r="L85" s="87"/>
      <c r="M85" s="87"/>
      <c r="N85" s="87"/>
    </row>
    <row r="86" spans="4:14" x14ac:dyDescent="0.2">
      <c r="D86" s="88"/>
      <c r="E86" s="85"/>
      <c r="F86" s="87"/>
      <c r="G86" s="87"/>
      <c r="H86" s="86"/>
      <c r="I86" s="86"/>
      <c r="J86" s="86"/>
      <c r="K86" s="86"/>
      <c r="L86" s="87"/>
      <c r="M86" s="87"/>
      <c r="N86" s="87"/>
    </row>
    <row r="494" ht="14.45" customHeight="1" x14ac:dyDescent="0.2"/>
  </sheetData>
  <autoFilter ref="B7:P75" xr:uid="{0E972A80-6B3C-4D4F-A20A-C87F7844DC97}"/>
  <sortState xmlns:xlrd2="http://schemas.microsoft.com/office/spreadsheetml/2017/richdata2" ref="C9:P74">
    <sortCondition ref="C8:C74"/>
  </sortState>
  <mergeCells count="10">
    <mergeCell ref="D4:P4"/>
    <mergeCell ref="J83:L83"/>
    <mergeCell ref="D80:D81"/>
    <mergeCell ref="F80:F81"/>
    <mergeCell ref="J79:L79"/>
    <mergeCell ref="J81:L82"/>
    <mergeCell ref="D5:P5"/>
    <mergeCell ref="D6:P6"/>
    <mergeCell ref="B75:G75"/>
    <mergeCell ref="F82:G82"/>
  </mergeCells>
  <conditionalFormatting sqref="C8:C9">
    <cfRule type="duplicateValues" dxfId="2" priority="12"/>
  </conditionalFormatting>
  <conditionalFormatting sqref="C72:C74">
    <cfRule type="duplicateValues" dxfId="1" priority="1"/>
  </conditionalFormatting>
  <conditionalFormatting sqref="C10:C63">
    <cfRule type="duplicateValues" dxfId="0" priority="16"/>
  </conditionalFormatting>
  <pageMargins left="0.7" right="0.7" top="0.75" bottom="0.75" header="0.3" footer="0.3"/>
  <pageSetup paperSize="5" scale="46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4"/>
  <sheetViews>
    <sheetView tabSelected="1" topLeftCell="A20" zoomScale="80" zoomScaleNormal="80" workbookViewId="0">
      <selection activeCell="B2" sqref="B2:P27"/>
    </sheetView>
  </sheetViews>
  <sheetFormatPr baseColWidth="10" defaultColWidth="11.5703125" defaultRowHeight="27.6" customHeight="1" x14ac:dyDescent="0.25"/>
  <cols>
    <col min="1" max="1" width="11.5703125" style="102"/>
    <col min="2" max="2" width="9.7109375" style="102" bestFit="1" customWidth="1"/>
    <col min="3" max="3" width="45.42578125" style="102" customWidth="1"/>
    <col min="4" max="4" width="54" style="105" customWidth="1"/>
    <col min="5" max="5" width="17.28515625" style="106" customWidth="1"/>
    <col min="6" max="6" width="13.140625" style="107" customWidth="1"/>
    <col min="7" max="7" width="17" style="102" customWidth="1"/>
    <col min="8" max="8" width="19.42578125" style="107" customWidth="1"/>
    <col min="9" max="9" width="14.5703125" style="107" bestFit="1" customWidth="1"/>
    <col min="10" max="10" width="18" style="107" customWidth="1"/>
    <col min="11" max="11" width="13.85546875" style="107" bestFit="1" customWidth="1"/>
    <col min="12" max="12" width="14.28515625" style="103" bestFit="1" customWidth="1"/>
    <col min="13" max="13" width="13.5703125" style="102" bestFit="1" customWidth="1"/>
    <col min="14" max="14" width="16.28515625" style="102" customWidth="1"/>
    <col min="15" max="15" width="15.85546875" style="103" customWidth="1"/>
    <col min="16" max="16" width="19.42578125" style="103" customWidth="1"/>
    <col min="17" max="16384" width="11.5703125" style="102"/>
  </cols>
  <sheetData>
    <row r="1" spans="2:16" s="97" customFormat="1" ht="27.6" customHeight="1" thickBot="1" x14ac:dyDescent="0.3">
      <c r="E1" s="98"/>
      <c r="F1" s="99"/>
    </row>
    <row r="2" spans="2:16" s="97" customFormat="1" ht="24.75" customHeight="1" thickBot="1" x14ac:dyDescent="0.3">
      <c r="B2" s="18"/>
      <c r="C2" s="19"/>
      <c r="D2" s="168" t="s">
        <v>222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2:16" s="97" customFormat="1" ht="22.5" customHeight="1" thickBot="1" x14ac:dyDescent="0.3">
      <c r="B3" s="20"/>
      <c r="C3" s="21"/>
      <c r="D3" s="168" t="s">
        <v>255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2:16" s="97" customFormat="1" ht="20.25" customHeight="1" thickBot="1" x14ac:dyDescent="0.3">
      <c r="B4" s="22"/>
      <c r="C4" s="23"/>
      <c r="D4" s="168" t="s">
        <v>223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2:16" s="101" customFormat="1" ht="33.75" customHeight="1" thickBot="1" x14ac:dyDescent="0.3">
      <c r="B5" s="100" t="s">
        <v>0</v>
      </c>
      <c r="C5" s="100" t="s">
        <v>1</v>
      </c>
      <c r="D5" s="100" t="s">
        <v>2</v>
      </c>
      <c r="E5" s="128" t="s">
        <v>3</v>
      </c>
      <c r="F5" s="100" t="s">
        <v>4</v>
      </c>
      <c r="G5" s="100" t="s">
        <v>5</v>
      </c>
      <c r="H5" s="100" t="s">
        <v>6</v>
      </c>
      <c r="I5" s="100" t="s">
        <v>7</v>
      </c>
      <c r="J5" s="100" t="s">
        <v>8</v>
      </c>
      <c r="K5" s="100" t="s">
        <v>9</v>
      </c>
      <c r="L5" s="100" t="s">
        <v>10</v>
      </c>
      <c r="M5" s="100" t="s">
        <v>11</v>
      </c>
      <c r="N5" s="100" t="s">
        <v>12</v>
      </c>
      <c r="O5" s="100" t="s">
        <v>13</v>
      </c>
      <c r="P5" s="100" t="s">
        <v>14</v>
      </c>
    </row>
    <row r="6" spans="2:16" ht="38.25" customHeight="1" x14ac:dyDescent="0.25">
      <c r="B6" s="138">
        <v>1</v>
      </c>
      <c r="C6" s="33" t="s">
        <v>205</v>
      </c>
      <c r="D6" s="25" t="s">
        <v>175</v>
      </c>
      <c r="E6" s="131" t="s">
        <v>218</v>
      </c>
      <c r="F6" s="123" t="s">
        <v>202</v>
      </c>
      <c r="G6" s="130" t="s">
        <v>118</v>
      </c>
      <c r="H6" s="27">
        <v>15000</v>
      </c>
      <c r="I6" s="27">
        <v>0</v>
      </c>
      <c r="J6" s="139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0">
        <f>K6+L6+M6+N6</f>
        <v>0</v>
      </c>
      <c r="P6" s="141">
        <f>H6-O6</f>
        <v>15000</v>
      </c>
    </row>
    <row r="7" spans="2:16" ht="30.75" customHeight="1" x14ac:dyDescent="0.25">
      <c r="B7" s="36">
        <f>B6+1</f>
        <v>2</v>
      </c>
      <c r="C7" s="25" t="s">
        <v>206</v>
      </c>
      <c r="D7" s="25" t="s">
        <v>175</v>
      </c>
      <c r="E7" s="131" t="s">
        <v>218</v>
      </c>
      <c r="F7" s="127" t="s">
        <v>202</v>
      </c>
      <c r="G7" s="130" t="s">
        <v>118</v>
      </c>
      <c r="H7" s="27">
        <v>15000</v>
      </c>
      <c r="I7" s="27">
        <v>0</v>
      </c>
      <c r="J7" s="124">
        <f>H7+I7</f>
        <v>15000</v>
      </c>
      <c r="K7" s="34">
        <v>0</v>
      </c>
      <c r="L7" s="34">
        <v>0</v>
      </c>
      <c r="M7" s="34">
        <v>0</v>
      </c>
      <c r="N7" s="34">
        <v>0</v>
      </c>
      <c r="O7" s="125">
        <f>K7+L7+M7+N7</f>
        <v>0</v>
      </c>
      <c r="P7" s="126">
        <f>H7-O7</f>
        <v>15000</v>
      </c>
    </row>
    <row r="8" spans="2:16" ht="30.75" customHeight="1" x14ac:dyDescent="0.25">
      <c r="B8" s="36">
        <f t="shared" ref="B8:B19" si="0">B7+1</f>
        <v>3</v>
      </c>
      <c r="C8" s="25" t="s">
        <v>207</v>
      </c>
      <c r="D8" s="25" t="s">
        <v>175</v>
      </c>
      <c r="E8" s="131" t="s">
        <v>218</v>
      </c>
      <c r="F8" s="127" t="s">
        <v>202</v>
      </c>
      <c r="G8" s="130" t="s">
        <v>117</v>
      </c>
      <c r="H8" s="27">
        <v>15000</v>
      </c>
      <c r="I8" s="27">
        <v>0</v>
      </c>
      <c r="J8" s="124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5">
        <f>K8+L8+M8+N8</f>
        <v>0</v>
      </c>
      <c r="P8" s="126">
        <f>H8-O8</f>
        <v>15000</v>
      </c>
    </row>
    <row r="9" spans="2:16" ht="35.25" customHeight="1" x14ac:dyDescent="0.25">
      <c r="B9" s="36">
        <f t="shared" si="0"/>
        <v>4</v>
      </c>
      <c r="C9" s="25" t="s">
        <v>208</v>
      </c>
      <c r="D9" s="25" t="s">
        <v>175</v>
      </c>
      <c r="E9" s="131" t="s">
        <v>218</v>
      </c>
      <c r="F9" s="127" t="s">
        <v>202</v>
      </c>
      <c r="G9" s="130" t="s">
        <v>117</v>
      </c>
      <c r="H9" s="27">
        <v>25000</v>
      </c>
      <c r="I9" s="27">
        <v>0</v>
      </c>
      <c r="J9" s="124">
        <f>H9+I9</f>
        <v>25000</v>
      </c>
      <c r="K9" s="34">
        <v>0</v>
      </c>
      <c r="L9" s="34">
        <v>0</v>
      </c>
      <c r="M9" s="34">
        <v>0</v>
      </c>
      <c r="N9" s="34">
        <v>0</v>
      </c>
      <c r="O9" s="125">
        <f>K9+L9+M9+N9</f>
        <v>0</v>
      </c>
      <c r="P9" s="126">
        <f>H9-O9</f>
        <v>25000</v>
      </c>
    </row>
    <row r="10" spans="2:16" ht="35.25" customHeight="1" x14ac:dyDescent="0.25">
      <c r="B10" s="36">
        <f t="shared" si="0"/>
        <v>5</v>
      </c>
      <c r="C10" s="136" t="s">
        <v>237</v>
      </c>
      <c r="D10" s="32" t="s">
        <v>175</v>
      </c>
      <c r="E10" s="132" t="s">
        <v>238</v>
      </c>
      <c r="F10" s="127" t="s">
        <v>202</v>
      </c>
      <c r="G10" s="37" t="s">
        <v>117</v>
      </c>
      <c r="H10" s="27">
        <v>7500</v>
      </c>
      <c r="I10" s="133">
        <v>0</v>
      </c>
      <c r="J10" s="134">
        <v>7500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5">
        <v>7500</v>
      </c>
    </row>
    <row r="11" spans="2:16" s="103" customFormat="1" ht="39.75" customHeight="1" x14ac:dyDescent="0.25">
      <c r="B11" s="36">
        <f t="shared" si="0"/>
        <v>6</v>
      </c>
      <c r="C11" s="33" t="s">
        <v>209</v>
      </c>
      <c r="D11" s="25" t="s">
        <v>175</v>
      </c>
      <c r="E11" s="131" t="s">
        <v>218</v>
      </c>
      <c r="F11" s="127" t="s">
        <v>202</v>
      </c>
      <c r="G11" s="130" t="s">
        <v>117</v>
      </c>
      <c r="H11" s="27">
        <v>15000</v>
      </c>
      <c r="I11" s="27">
        <v>0</v>
      </c>
      <c r="J11" s="124">
        <f t="shared" ref="J11:J19" si="1">H11+I11</f>
        <v>15000</v>
      </c>
      <c r="K11" s="34">
        <v>0</v>
      </c>
      <c r="L11" s="34">
        <v>0</v>
      </c>
      <c r="M11" s="34">
        <v>0</v>
      </c>
      <c r="N11" s="34">
        <v>0</v>
      </c>
      <c r="O11" s="125">
        <f t="shared" ref="O11:O19" si="2">K11+L11+M11+N11</f>
        <v>0</v>
      </c>
      <c r="P11" s="126">
        <f t="shared" ref="P11:P19" si="3">H11-O11</f>
        <v>15000</v>
      </c>
    </row>
    <row r="12" spans="2:16" ht="31.5" customHeight="1" x14ac:dyDescent="0.25">
      <c r="B12" s="36">
        <f t="shared" si="0"/>
        <v>7</v>
      </c>
      <c r="C12" s="25" t="s">
        <v>210</v>
      </c>
      <c r="D12" s="25" t="s">
        <v>175</v>
      </c>
      <c r="E12" s="131" t="s">
        <v>218</v>
      </c>
      <c r="F12" s="127" t="s">
        <v>202</v>
      </c>
      <c r="G12" s="130" t="s">
        <v>117</v>
      </c>
      <c r="H12" s="27">
        <v>15000</v>
      </c>
      <c r="I12" s="27">
        <v>0</v>
      </c>
      <c r="J12" s="124">
        <f t="shared" si="1"/>
        <v>15000</v>
      </c>
      <c r="K12" s="34">
        <v>0</v>
      </c>
      <c r="L12" s="34">
        <v>0</v>
      </c>
      <c r="M12" s="34">
        <v>0</v>
      </c>
      <c r="N12" s="34">
        <v>0</v>
      </c>
      <c r="O12" s="125">
        <f t="shared" si="2"/>
        <v>0</v>
      </c>
      <c r="P12" s="126">
        <f t="shared" si="3"/>
        <v>15000</v>
      </c>
    </row>
    <row r="13" spans="2:16" ht="36.75" customHeight="1" x14ac:dyDescent="0.25">
      <c r="B13" s="36">
        <f t="shared" si="0"/>
        <v>8</v>
      </c>
      <c r="C13" s="25" t="s">
        <v>211</v>
      </c>
      <c r="D13" s="25" t="s">
        <v>175</v>
      </c>
      <c r="E13" s="131" t="s">
        <v>218</v>
      </c>
      <c r="F13" s="127" t="s">
        <v>202</v>
      </c>
      <c r="G13" s="130" t="s">
        <v>117</v>
      </c>
      <c r="H13" s="27">
        <v>15000</v>
      </c>
      <c r="I13" s="27">
        <v>0</v>
      </c>
      <c r="J13" s="124">
        <f t="shared" si="1"/>
        <v>15000</v>
      </c>
      <c r="K13" s="34">
        <v>0</v>
      </c>
      <c r="L13" s="34">
        <v>0</v>
      </c>
      <c r="M13" s="34">
        <v>0</v>
      </c>
      <c r="N13" s="34">
        <v>0</v>
      </c>
      <c r="O13" s="125">
        <f t="shared" si="2"/>
        <v>0</v>
      </c>
      <c r="P13" s="126">
        <f t="shared" si="3"/>
        <v>15000</v>
      </c>
    </row>
    <row r="14" spans="2:16" ht="34.5" customHeight="1" x14ac:dyDescent="0.25">
      <c r="B14" s="36">
        <f t="shared" si="0"/>
        <v>9</v>
      </c>
      <c r="C14" s="25" t="s">
        <v>212</v>
      </c>
      <c r="D14" s="25" t="s">
        <v>175</v>
      </c>
      <c r="E14" s="131" t="s">
        <v>218</v>
      </c>
      <c r="F14" s="127" t="s">
        <v>202</v>
      </c>
      <c r="G14" s="130" t="s">
        <v>117</v>
      </c>
      <c r="H14" s="27">
        <v>15000</v>
      </c>
      <c r="I14" s="27">
        <v>0</v>
      </c>
      <c r="J14" s="124">
        <f t="shared" si="1"/>
        <v>15000</v>
      </c>
      <c r="K14" s="34">
        <v>0</v>
      </c>
      <c r="L14" s="34">
        <v>0</v>
      </c>
      <c r="M14" s="34">
        <v>0</v>
      </c>
      <c r="N14" s="34">
        <v>0</v>
      </c>
      <c r="O14" s="125">
        <f t="shared" si="2"/>
        <v>0</v>
      </c>
      <c r="P14" s="126">
        <f t="shared" si="3"/>
        <v>15000</v>
      </c>
    </row>
    <row r="15" spans="2:16" ht="34.5" customHeight="1" x14ac:dyDescent="0.25">
      <c r="B15" s="36">
        <f t="shared" si="0"/>
        <v>10</v>
      </c>
      <c r="C15" s="33" t="s">
        <v>213</v>
      </c>
      <c r="D15" s="25" t="s">
        <v>175</v>
      </c>
      <c r="E15" s="131" t="s">
        <v>218</v>
      </c>
      <c r="F15" s="127" t="s">
        <v>202</v>
      </c>
      <c r="G15" s="130" t="s">
        <v>117</v>
      </c>
      <c r="H15" s="27">
        <v>15000</v>
      </c>
      <c r="I15" s="27">
        <v>0</v>
      </c>
      <c r="J15" s="124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5">
        <f t="shared" si="2"/>
        <v>0</v>
      </c>
      <c r="P15" s="126">
        <f t="shared" si="3"/>
        <v>15000</v>
      </c>
    </row>
    <row r="16" spans="2:16" ht="35.25" customHeight="1" x14ac:dyDescent="0.25">
      <c r="B16" s="36">
        <f t="shared" si="0"/>
        <v>11</v>
      </c>
      <c r="C16" s="25" t="s">
        <v>214</v>
      </c>
      <c r="D16" s="25" t="s">
        <v>175</v>
      </c>
      <c r="E16" s="131" t="s">
        <v>218</v>
      </c>
      <c r="F16" s="127" t="s">
        <v>202</v>
      </c>
      <c r="G16" s="130" t="s">
        <v>117</v>
      </c>
      <c r="H16" s="27">
        <v>15000</v>
      </c>
      <c r="I16" s="27">
        <v>0</v>
      </c>
      <c r="J16" s="124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5">
        <f t="shared" si="2"/>
        <v>0</v>
      </c>
      <c r="P16" s="126">
        <f t="shared" si="3"/>
        <v>15000</v>
      </c>
    </row>
    <row r="17" spans="2:16" ht="36.75" customHeight="1" x14ac:dyDescent="0.25">
      <c r="B17" s="36">
        <f t="shared" si="0"/>
        <v>12</v>
      </c>
      <c r="C17" s="25" t="s">
        <v>215</v>
      </c>
      <c r="D17" s="25" t="s">
        <v>175</v>
      </c>
      <c r="E17" s="131" t="s">
        <v>218</v>
      </c>
      <c r="F17" s="127" t="s">
        <v>202</v>
      </c>
      <c r="G17" s="130" t="s">
        <v>117</v>
      </c>
      <c r="H17" s="27">
        <v>15000</v>
      </c>
      <c r="I17" s="27">
        <v>0</v>
      </c>
      <c r="J17" s="124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5">
        <f t="shared" si="2"/>
        <v>0</v>
      </c>
      <c r="P17" s="126">
        <f t="shared" si="3"/>
        <v>15000</v>
      </c>
    </row>
    <row r="18" spans="2:16" ht="36.75" customHeight="1" x14ac:dyDescent="0.25">
      <c r="B18" s="142">
        <f t="shared" si="0"/>
        <v>13</v>
      </c>
      <c r="C18" s="25" t="s">
        <v>216</v>
      </c>
      <c r="D18" s="25" t="s">
        <v>175</v>
      </c>
      <c r="E18" s="129" t="s">
        <v>218</v>
      </c>
      <c r="F18" s="127" t="s">
        <v>202</v>
      </c>
      <c r="G18" s="130" t="s">
        <v>117</v>
      </c>
      <c r="H18" s="34">
        <v>15000</v>
      </c>
      <c r="I18" s="34">
        <v>0</v>
      </c>
      <c r="J18" s="124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5">
        <f t="shared" si="2"/>
        <v>0</v>
      </c>
      <c r="P18" s="126">
        <f t="shared" si="3"/>
        <v>15000</v>
      </c>
    </row>
    <row r="19" spans="2:16" ht="40.5" customHeight="1" thickBot="1" x14ac:dyDescent="0.3">
      <c r="B19" s="142">
        <f t="shared" si="0"/>
        <v>14</v>
      </c>
      <c r="C19" s="25" t="s">
        <v>217</v>
      </c>
      <c r="D19" s="25" t="s">
        <v>175</v>
      </c>
      <c r="E19" s="129" t="s">
        <v>218</v>
      </c>
      <c r="F19" s="127" t="s">
        <v>202</v>
      </c>
      <c r="G19" s="130" t="s">
        <v>117</v>
      </c>
      <c r="H19" s="34">
        <v>15000</v>
      </c>
      <c r="I19" s="34">
        <v>0</v>
      </c>
      <c r="J19" s="124">
        <f t="shared" si="1"/>
        <v>15000</v>
      </c>
      <c r="K19" s="34">
        <v>0</v>
      </c>
      <c r="L19" s="34">
        <v>0</v>
      </c>
      <c r="M19" s="143">
        <v>0</v>
      </c>
      <c r="N19" s="34">
        <v>0</v>
      </c>
      <c r="O19" s="125">
        <f t="shared" si="2"/>
        <v>0</v>
      </c>
      <c r="P19" s="126">
        <f t="shared" si="3"/>
        <v>15000</v>
      </c>
    </row>
    <row r="20" spans="2:16" ht="27.6" customHeight="1" thickBot="1" x14ac:dyDescent="0.3">
      <c r="B20" s="187" t="s">
        <v>239</v>
      </c>
      <c r="C20" s="188"/>
      <c r="D20" s="188"/>
      <c r="E20" s="188"/>
      <c r="F20" s="188"/>
      <c r="G20" s="189"/>
      <c r="H20" s="104">
        <f>SUM(H6:H19)</f>
        <v>212500</v>
      </c>
      <c r="I20" s="104">
        <v>0</v>
      </c>
      <c r="J20" s="104">
        <f t="shared" ref="J20:P20" si="4">SUM(J6:J19)</f>
        <v>212500</v>
      </c>
      <c r="K20" s="104">
        <f t="shared" si="4"/>
        <v>0</v>
      </c>
      <c r="L20" s="104">
        <f t="shared" si="4"/>
        <v>0</v>
      </c>
      <c r="M20" s="104">
        <f t="shared" si="4"/>
        <v>0</v>
      </c>
      <c r="N20" s="104">
        <f t="shared" si="4"/>
        <v>0</v>
      </c>
      <c r="O20" s="104">
        <f t="shared" si="4"/>
        <v>0</v>
      </c>
      <c r="P20" s="104">
        <f t="shared" si="4"/>
        <v>212500</v>
      </c>
    </row>
    <row r="21" spans="2:16" ht="27.6" customHeight="1" x14ac:dyDescent="0.25">
      <c r="O21" s="108"/>
    </row>
    <row r="24" spans="2:16" ht="27.6" customHeight="1" x14ac:dyDescent="0.25">
      <c r="D24" s="137" t="s">
        <v>119</v>
      </c>
      <c r="E24" s="109"/>
      <c r="F24" s="185" t="s">
        <v>120</v>
      </c>
      <c r="G24" s="185"/>
      <c r="H24" s="110"/>
      <c r="I24" s="110"/>
      <c r="J24" s="184"/>
      <c r="K24" s="184"/>
      <c r="L24" s="184"/>
      <c r="M24" s="111"/>
      <c r="N24" s="111"/>
    </row>
    <row r="25" spans="2:16" ht="27.6" customHeight="1" x14ac:dyDescent="0.25">
      <c r="D25" s="112"/>
      <c r="E25" s="109"/>
      <c r="F25" s="113"/>
      <c r="G25" s="114"/>
      <c r="H25" s="110"/>
      <c r="I25" s="110"/>
      <c r="J25" s="114"/>
      <c r="K25" s="114"/>
      <c r="L25" s="114"/>
      <c r="M25" s="111"/>
      <c r="N25" s="111"/>
    </row>
    <row r="26" spans="2:16" ht="33.75" customHeight="1" x14ac:dyDescent="0.25">
      <c r="D26" s="164" t="s">
        <v>251</v>
      </c>
      <c r="E26" s="165"/>
      <c r="F26" s="186" t="s">
        <v>252</v>
      </c>
      <c r="G26" s="186"/>
      <c r="H26" s="110"/>
      <c r="I26" s="110"/>
      <c r="J26" s="184" t="s">
        <v>240</v>
      </c>
      <c r="K26" s="184"/>
      <c r="L26" s="184"/>
      <c r="M26" s="111"/>
      <c r="N26" s="103"/>
      <c r="P26" s="102"/>
    </row>
    <row r="27" spans="2:16" ht="27.6" customHeight="1" x14ac:dyDescent="0.25">
      <c r="D27" s="115"/>
      <c r="E27" s="109"/>
      <c r="F27" s="110"/>
      <c r="G27" s="111"/>
      <c r="H27" s="110"/>
      <c r="I27" s="110"/>
      <c r="M27" s="111"/>
      <c r="N27" s="111"/>
    </row>
    <row r="28" spans="2:16" ht="27.6" customHeight="1" x14ac:dyDescent="0.25">
      <c r="D28" s="115"/>
      <c r="E28" s="109"/>
      <c r="F28" s="110"/>
      <c r="G28" s="111"/>
      <c r="H28" s="110"/>
      <c r="I28" s="110"/>
      <c r="J28" s="110"/>
      <c r="K28" s="110"/>
      <c r="L28" s="116"/>
      <c r="M28" s="111"/>
      <c r="N28" s="111"/>
    </row>
    <row r="29" spans="2:16" s="103" customFormat="1" ht="27.6" customHeight="1" x14ac:dyDescent="0.25">
      <c r="B29" s="102"/>
      <c r="C29" s="102"/>
      <c r="D29" s="115"/>
      <c r="E29" s="109"/>
      <c r="F29" s="110"/>
      <c r="G29" s="111"/>
      <c r="H29" s="110"/>
      <c r="I29" s="110"/>
      <c r="J29" s="110"/>
      <c r="K29" s="110"/>
      <c r="L29" s="116"/>
      <c r="M29" s="111"/>
      <c r="N29" s="111"/>
    </row>
    <row r="30" spans="2:16" ht="27.6" customHeight="1" x14ac:dyDescent="0.25">
      <c r="D30" s="115"/>
      <c r="E30" s="109"/>
      <c r="F30" s="110"/>
      <c r="G30" s="111"/>
      <c r="H30" s="110"/>
      <c r="I30" s="110"/>
      <c r="J30" s="110"/>
      <c r="K30" s="110"/>
      <c r="L30" s="116"/>
      <c r="M30" s="111"/>
      <c r="N30" s="111"/>
    </row>
    <row r="46" ht="30" customHeight="1" x14ac:dyDescent="0.25"/>
    <row r="48" ht="26.45" customHeight="1" x14ac:dyDescent="0.25"/>
    <row r="49" spans="2:14" s="103" customFormat="1" ht="27" customHeight="1" x14ac:dyDescent="0.25">
      <c r="B49" s="102"/>
      <c r="C49" s="102"/>
      <c r="D49" s="105"/>
      <c r="E49" s="106"/>
      <c r="F49" s="107"/>
      <c r="G49" s="102"/>
      <c r="H49" s="107"/>
      <c r="I49" s="107"/>
      <c r="J49" s="107"/>
      <c r="K49" s="107"/>
      <c r="M49" s="102"/>
      <c r="N49" s="102"/>
    </row>
    <row r="63" spans="2:14" ht="25.15" customHeight="1" x14ac:dyDescent="0.25"/>
    <row r="69" spans="4:12" ht="27.6" customHeight="1" x14ac:dyDescent="0.25">
      <c r="D69" s="26">
        <v>125000</v>
      </c>
      <c r="E69" s="117">
        <v>0</v>
      </c>
      <c r="F69" s="28">
        <f>D69</f>
        <v>125000</v>
      </c>
      <c r="G69" s="29">
        <v>3587.5</v>
      </c>
      <c r="H69" s="29">
        <v>17985.990000000002</v>
      </c>
      <c r="I69" s="29">
        <v>3800</v>
      </c>
      <c r="J69" s="29">
        <v>2924.26</v>
      </c>
      <c r="K69" s="28">
        <f>+G69+H69+I69+J69</f>
        <v>28297.75</v>
      </c>
      <c r="L69" s="31">
        <f>F69-K69</f>
        <v>96702.25</v>
      </c>
    </row>
    <row r="70" spans="4:12" ht="27.6" customHeight="1" x14ac:dyDescent="0.25">
      <c r="D70" s="29">
        <v>140000</v>
      </c>
      <c r="E70" s="118">
        <v>0</v>
      </c>
      <c r="F70" s="28">
        <f t="shared" ref="F70:F130" si="5">D70</f>
        <v>140000</v>
      </c>
      <c r="G70" s="29">
        <v>4018</v>
      </c>
      <c r="H70" s="29">
        <v>21514.37</v>
      </c>
      <c r="I70" s="29">
        <v>4256</v>
      </c>
      <c r="J70" s="29">
        <v>4142</v>
      </c>
      <c r="K70" s="28">
        <f t="shared" ref="K70:K130" si="6">+G70+H70+I70+J70</f>
        <v>33930.369999999995</v>
      </c>
      <c r="L70" s="31">
        <f t="shared" ref="L70:L129" si="7">F70-K70</f>
        <v>106069.63</v>
      </c>
    </row>
    <row r="71" spans="4:12" ht="35.450000000000003" customHeight="1" x14ac:dyDescent="0.25">
      <c r="D71" s="29">
        <v>10600</v>
      </c>
      <c r="E71" s="118">
        <v>0</v>
      </c>
      <c r="F71" s="28">
        <f t="shared" si="5"/>
        <v>10600</v>
      </c>
      <c r="G71" s="29">
        <v>304.21999999999997</v>
      </c>
      <c r="H71" s="29">
        <v>0</v>
      </c>
      <c r="I71" s="29">
        <v>322.24</v>
      </c>
      <c r="J71" s="29">
        <v>25</v>
      </c>
      <c r="K71" s="28">
        <f t="shared" si="6"/>
        <v>651.46</v>
      </c>
      <c r="L71" s="31">
        <f t="shared" si="7"/>
        <v>9948.5400000000009</v>
      </c>
    </row>
    <row r="72" spans="4:12" ht="27.6" customHeight="1" x14ac:dyDescent="0.25">
      <c r="D72" s="29">
        <v>50000</v>
      </c>
      <c r="E72" s="118">
        <v>0</v>
      </c>
      <c r="F72" s="28">
        <f t="shared" si="5"/>
        <v>50000</v>
      </c>
      <c r="G72" s="29">
        <v>1435</v>
      </c>
      <c r="H72" s="29">
        <v>1596.68</v>
      </c>
      <c r="I72" s="29">
        <v>1520</v>
      </c>
      <c r="J72" s="29">
        <v>17757.689999999999</v>
      </c>
      <c r="K72" s="28">
        <f t="shared" si="6"/>
        <v>22309.37</v>
      </c>
      <c r="L72" s="31">
        <f t="shared" si="7"/>
        <v>27690.63</v>
      </c>
    </row>
    <row r="73" spans="4:12" ht="27.6" customHeight="1" x14ac:dyDescent="0.25">
      <c r="D73" s="29">
        <v>50000</v>
      </c>
      <c r="E73" s="118">
        <v>0</v>
      </c>
      <c r="F73" s="28">
        <f t="shared" si="5"/>
        <v>50000</v>
      </c>
      <c r="G73" s="29">
        <v>1435</v>
      </c>
      <c r="H73" s="29">
        <v>1596.68</v>
      </c>
      <c r="I73" s="29">
        <v>1520</v>
      </c>
      <c r="J73" s="29">
        <v>1740.46</v>
      </c>
      <c r="K73" s="28">
        <f t="shared" si="6"/>
        <v>6292.14</v>
      </c>
      <c r="L73" s="31">
        <f t="shared" si="7"/>
        <v>43707.86</v>
      </c>
    </row>
    <row r="74" spans="4:12" ht="27.6" customHeight="1" x14ac:dyDescent="0.25">
      <c r="D74" s="29">
        <v>10600</v>
      </c>
      <c r="E74" s="118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20000</v>
      </c>
      <c r="E75" s="118">
        <v>0</v>
      </c>
      <c r="F75" s="28">
        <f t="shared" si="5"/>
        <v>20000</v>
      </c>
      <c r="G75" s="29">
        <v>574</v>
      </c>
      <c r="H75" s="29">
        <v>0</v>
      </c>
      <c r="I75" s="29">
        <v>608</v>
      </c>
      <c r="J75" s="29">
        <v>25</v>
      </c>
      <c r="K75" s="28">
        <f t="shared" si="6"/>
        <v>1207</v>
      </c>
      <c r="L75" s="31">
        <f t="shared" si="7"/>
        <v>18793</v>
      </c>
    </row>
    <row r="76" spans="4:12" ht="27.6" customHeight="1" x14ac:dyDescent="0.25">
      <c r="D76" s="29">
        <v>28000</v>
      </c>
      <c r="E76" s="118">
        <v>0</v>
      </c>
      <c r="F76" s="28">
        <f t="shared" si="5"/>
        <v>28000</v>
      </c>
      <c r="G76" s="29">
        <v>803.6</v>
      </c>
      <c r="H76" s="29">
        <v>0</v>
      </c>
      <c r="I76" s="29">
        <v>851.2</v>
      </c>
      <c r="J76" s="29">
        <v>25</v>
      </c>
      <c r="K76" s="28">
        <f t="shared" si="6"/>
        <v>1679.8000000000002</v>
      </c>
      <c r="L76" s="31">
        <f t="shared" si="7"/>
        <v>26320.2</v>
      </c>
    </row>
    <row r="77" spans="4:12" ht="27.6" customHeight="1" x14ac:dyDescent="0.25">
      <c r="D77" s="29">
        <v>75000</v>
      </c>
      <c r="E77" s="118">
        <v>0</v>
      </c>
      <c r="F77" s="30">
        <f t="shared" si="5"/>
        <v>75000</v>
      </c>
      <c r="G77" s="29">
        <v>2152.5</v>
      </c>
      <c r="H77" s="29">
        <v>6309.38</v>
      </c>
      <c r="I77" s="29">
        <v>2280</v>
      </c>
      <c r="J77" s="29">
        <v>2072.6</v>
      </c>
      <c r="K77" s="30">
        <f t="shared" si="6"/>
        <v>12814.480000000001</v>
      </c>
      <c r="L77" s="31">
        <f t="shared" si="7"/>
        <v>62185.52</v>
      </c>
    </row>
    <row r="78" spans="4:12" ht="27.6" customHeight="1" x14ac:dyDescent="0.25">
      <c r="D78" s="29">
        <v>180000</v>
      </c>
      <c r="E78" s="118">
        <v>0</v>
      </c>
      <c r="F78" s="28">
        <f t="shared" si="5"/>
        <v>180000</v>
      </c>
      <c r="G78" s="29">
        <v>5166</v>
      </c>
      <c r="H78" s="29">
        <v>30923.37</v>
      </c>
      <c r="I78" s="29">
        <v>5472</v>
      </c>
      <c r="J78" s="29">
        <v>5025</v>
      </c>
      <c r="K78" s="28">
        <f t="shared" si="6"/>
        <v>46586.369999999995</v>
      </c>
      <c r="L78" s="31">
        <f t="shared" si="7"/>
        <v>133413.63</v>
      </c>
    </row>
    <row r="79" spans="4:12" ht="27.6" customHeight="1" x14ac:dyDescent="0.25">
      <c r="D79" s="29">
        <v>111253</v>
      </c>
      <c r="E79" s="118">
        <v>0</v>
      </c>
      <c r="F79" s="28">
        <f t="shared" si="5"/>
        <v>111253</v>
      </c>
      <c r="G79" s="29">
        <v>3192.96</v>
      </c>
      <c r="H79" s="29">
        <v>14752.36</v>
      </c>
      <c r="I79" s="29">
        <v>3382.09</v>
      </c>
      <c r="J79" s="29">
        <v>2269.09</v>
      </c>
      <c r="K79" s="28">
        <f t="shared" si="6"/>
        <v>23596.5</v>
      </c>
      <c r="L79" s="31">
        <f t="shared" si="7"/>
        <v>87656.5</v>
      </c>
    </row>
    <row r="80" spans="4:12" ht="27.6" customHeight="1" x14ac:dyDescent="0.25">
      <c r="D80" s="29">
        <v>180000</v>
      </c>
      <c r="E80" s="118">
        <v>0</v>
      </c>
      <c r="F80" s="28">
        <f t="shared" si="5"/>
        <v>180000</v>
      </c>
      <c r="G80" s="29">
        <v>5166</v>
      </c>
      <c r="H80" s="29">
        <v>30923.37</v>
      </c>
      <c r="I80" s="29">
        <v>5472</v>
      </c>
      <c r="J80" s="29">
        <v>9271</v>
      </c>
      <c r="K80" s="28">
        <f t="shared" si="6"/>
        <v>50832.369999999995</v>
      </c>
      <c r="L80" s="31">
        <f t="shared" si="7"/>
        <v>129167.63</v>
      </c>
    </row>
    <row r="81" spans="4:12" ht="27.6" customHeight="1" x14ac:dyDescent="0.25">
      <c r="D81" s="29">
        <v>90000</v>
      </c>
      <c r="E81" s="118">
        <v>0</v>
      </c>
      <c r="F81" s="28">
        <f t="shared" si="5"/>
        <v>90000</v>
      </c>
      <c r="G81" s="29">
        <v>2583</v>
      </c>
      <c r="H81" s="29">
        <v>9753.1200000000008</v>
      </c>
      <c r="I81" s="29">
        <v>2736</v>
      </c>
      <c r="J81" s="29">
        <v>7072.6</v>
      </c>
      <c r="K81" s="28">
        <f t="shared" si="6"/>
        <v>22144.720000000001</v>
      </c>
      <c r="L81" s="31">
        <f t="shared" si="7"/>
        <v>67855.28</v>
      </c>
    </row>
    <row r="82" spans="4:12" ht="27.6" customHeight="1" x14ac:dyDescent="0.25">
      <c r="D82" s="29">
        <v>75000</v>
      </c>
      <c r="E82" s="118">
        <v>0</v>
      </c>
      <c r="F82" s="28">
        <f t="shared" si="5"/>
        <v>75000</v>
      </c>
      <c r="G82" s="29">
        <v>2152.5</v>
      </c>
      <c r="H82" s="29">
        <v>6309.38</v>
      </c>
      <c r="I82" s="29">
        <v>2280</v>
      </c>
      <c r="J82" s="29">
        <v>25</v>
      </c>
      <c r="K82" s="28">
        <f t="shared" si="6"/>
        <v>10766.880000000001</v>
      </c>
      <c r="L82" s="31">
        <f t="shared" si="7"/>
        <v>64233.119999999995</v>
      </c>
    </row>
    <row r="83" spans="4:12" ht="27.6" customHeight="1" x14ac:dyDescent="0.25">
      <c r="D83" s="29">
        <v>150000</v>
      </c>
      <c r="E83" s="118">
        <v>0</v>
      </c>
      <c r="F83" s="28">
        <f t="shared" si="5"/>
        <v>150000</v>
      </c>
      <c r="G83" s="29">
        <v>4305</v>
      </c>
      <c r="H83" s="29">
        <v>23866.62</v>
      </c>
      <c r="I83" s="29">
        <v>4560</v>
      </c>
      <c r="J83" s="29">
        <v>19095.5</v>
      </c>
      <c r="K83" s="28">
        <f t="shared" si="6"/>
        <v>51827.119999999995</v>
      </c>
      <c r="L83" s="31">
        <f t="shared" si="7"/>
        <v>98172.88</v>
      </c>
    </row>
    <row r="84" spans="4:12" ht="27.6" customHeight="1" x14ac:dyDescent="0.25">
      <c r="D84" s="119">
        <v>12000</v>
      </c>
      <c r="E84" s="120">
        <v>0</v>
      </c>
      <c r="F84" s="28">
        <f t="shared" si="5"/>
        <v>12000</v>
      </c>
      <c r="G84" s="29">
        <v>344.4</v>
      </c>
      <c r="H84" s="29">
        <v>0</v>
      </c>
      <c r="I84" s="29">
        <v>364.8</v>
      </c>
      <c r="J84" s="29">
        <v>25</v>
      </c>
      <c r="K84" s="28">
        <f t="shared" si="6"/>
        <v>734.2</v>
      </c>
      <c r="L84" s="31">
        <f t="shared" si="7"/>
        <v>11265.8</v>
      </c>
    </row>
    <row r="85" spans="4:12" ht="27.6" customHeight="1" x14ac:dyDescent="0.25">
      <c r="D85" s="29">
        <v>150000</v>
      </c>
      <c r="E85" s="118">
        <v>0</v>
      </c>
      <c r="F85" s="28">
        <f t="shared" si="5"/>
        <v>150000</v>
      </c>
      <c r="G85" s="29">
        <v>4305</v>
      </c>
      <c r="H85" s="29">
        <v>23866.62</v>
      </c>
      <c r="I85" s="29">
        <v>4560</v>
      </c>
      <c r="J85" s="29">
        <v>25</v>
      </c>
      <c r="K85" s="28">
        <f t="shared" si="6"/>
        <v>32756.62</v>
      </c>
      <c r="L85" s="31">
        <f t="shared" si="7"/>
        <v>117243.38</v>
      </c>
    </row>
    <row r="86" spans="4:12" ht="27.6" customHeight="1" x14ac:dyDescent="0.25">
      <c r="D86" s="29">
        <v>120000</v>
      </c>
      <c r="E86" s="118">
        <v>0</v>
      </c>
      <c r="F86" s="28">
        <f t="shared" si="5"/>
        <v>120000</v>
      </c>
      <c r="G86" s="29">
        <v>3444</v>
      </c>
      <c r="H86" s="29">
        <v>16809.87</v>
      </c>
      <c r="I86" s="29">
        <v>3648</v>
      </c>
      <c r="J86" s="29">
        <v>25</v>
      </c>
      <c r="K86" s="28">
        <f t="shared" si="6"/>
        <v>23926.87</v>
      </c>
      <c r="L86" s="31">
        <f t="shared" si="7"/>
        <v>96073.13</v>
      </c>
    </row>
    <row r="87" spans="4:12" ht="27.6" customHeight="1" x14ac:dyDescent="0.25">
      <c r="D87" s="29">
        <v>46000</v>
      </c>
      <c r="E87" s="118">
        <v>0</v>
      </c>
      <c r="F87" s="28">
        <f t="shared" si="5"/>
        <v>46000</v>
      </c>
      <c r="G87" s="29">
        <v>1320.2</v>
      </c>
      <c r="H87" s="29">
        <v>1032.1400000000001</v>
      </c>
      <c r="I87" s="29">
        <v>1398.4</v>
      </c>
      <c r="J87" s="29">
        <v>8678.06</v>
      </c>
      <c r="K87" s="28">
        <f t="shared" si="6"/>
        <v>12428.8</v>
      </c>
      <c r="L87" s="31">
        <f t="shared" si="7"/>
        <v>33571.199999999997</v>
      </c>
    </row>
    <row r="88" spans="4:12" ht="27.6" customHeight="1" x14ac:dyDescent="0.25">
      <c r="D88" s="29">
        <v>143000</v>
      </c>
      <c r="E88" s="118">
        <v>0</v>
      </c>
      <c r="F88" s="28">
        <f t="shared" si="5"/>
        <v>143000</v>
      </c>
      <c r="G88" s="29">
        <v>4104.1000000000004</v>
      </c>
      <c r="H88" s="29">
        <v>22220.04</v>
      </c>
      <c r="I88" s="29">
        <v>4347.2</v>
      </c>
      <c r="J88" s="29">
        <v>25</v>
      </c>
      <c r="K88" s="28">
        <f t="shared" si="6"/>
        <v>30696.34</v>
      </c>
      <c r="L88" s="31">
        <f t="shared" si="7"/>
        <v>112303.66</v>
      </c>
    </row>
    <row r="89" spans="4:12" ht="27.6" customHeight="1" x14ac:dyDescent="0.25">
      <c r="D89" s="29">
        <v>44500</v>
      </c>
      <c r="E89" s="118">
        <v>0</v>
      </c>
      <c r="F89" s="28">
        <f t="shared" si="5"/>
        <v>44500</v>
      </c>
      <c r="G89" s="29">
        <v>1277.1500000000001</v>
      </c>
      <c r="H89" s="29">
        <v>1077.76</v>
      </c>
      <c r="I89" s="29">
        <v>1352.8</v>
      </c>
      <c r="J89" s="29">
        <v>25</v>
      </c>
      <c r="K89" s="28">
        <f t="shared" si="6"/>
        <v>3732.71</v>
      </c>
      <c r="L89" s="31">
        <f t="shared" si="7"/>
        <v>40767.29</v>
      </c>
    </row>
    <row r="90" spans="4:12" ht="27.6" customHeight="1" x14ac:dyDescent="0.25">
      <c r="D90" s="29">
        <v>68000</v>
      </c>
      <c r="E90" s="118">
        <v>0</v>
      </c>
      <c r="F90" s="28">
        <f t="shared" si="5"/>
        <v>68000</v>
      </c>
      <c r="G90" s="29">
        <v>1951.6</v>
      </c>
      <c r="H90" s="29">
        <v>4992.12</v>
      </c>
      <c r="I90" s="29">
        <v>2067.1999999999998</v>
      </c>
      <c r="J90" s="29">
        <v>18143.72</v>
      </c>
      <c r="K90" s="28">
        <f t="shared" si="6"/>
        <v>27154.639999999999</v>
      </c>
      <c r="L90" s="31">
        <f t="shared" si="7"/>
        <v>40845.360000000001</v>
      </c>
    </row>
    <row r="91" spans="4:12" ht="27.6" customHeight="1" x14ac:dyDescent="0.25">
      <c r="D91" s="29">
        <v>180000</v>
      </c>
      <c r="E91" s="118">
        <v>0</v>
      </c>
      <c r="F91" s="28">
        <f t="shared" si="5"/>
        <v>180000</v>
      </c>
      <c r="G91" s="29">
        <v>5166</v>
      </c>
      <c r="H91" s="29">
        <v>30923.37</v>
      </c>
      <c r="I91" s="29">
        <v>5472</v>
      </c>
      <c r="J91" s="29">
        <v>6200.5</v>
      </c>
      <c r="K91" s="28">
        <f t="shared" si="6"/>
        <v>47761.869999999995</v>
      </c>
      <c r="L91" s="31">
        <f t="shared" si="7"/>
        <v>132238.13</v>
      </c>
    </row>
    <row r="92" spans="4:12" ht="27.6" customHeight="1" x14ac:dyDescent="0.25">
      <c r="D92" s="29">
        <v>90000</v>
      </c>
      <c r="E92" s="118">
        <v>0</v>
      </c>
      <c r="F92" s="28">
        <f t="shared" si="5"/>
        <v>90000</v>
      </c>
      <c r="G92" s="29">
        <v>2583</v>
      </c>
      <c r="H92" s="29">
        <v>9324.25</v>
      </c>
      <c r="I92" s="29">
        <v>2736</v>
      </c>
      <c r="J92" s="29">
        <v>1740.46</v>
      </c>
      <c r="K92" s="28">
        <f t="shared" si="6"/>
        <v>16383.71</v>
      </c>
      <c r="L92" s="31">
        <f t="shared" si="7"/>
        <v>73616.290000000008</v>
      </c>
    </row>
    <row r="93" spans="4:12" ht="27.6" customHeight="1" x14ac:dyDescent="0.25">
      <c r="D93" s="29">
        <v>80000</v>
      </c>
      <c r="E93" s="118">
        <v>0</v>
      </c>
      <c r="F93" s="28">
        <f t="shared" si="5"/>
        <v>80000</v>
      </c>
      <c r="G93" s="29">
        <v>2296</v>
      </c>
      <c r="H93" s="29">
        <v>7400.87</v>
      </c>
      <c r="I93" s="29">
        <v>2432</v>
      </c>
      <c r="J93" s="29">
        <v>20806.28</v>
      </c>
      <c r="K93" s="28">
        <f t="shared" si="6"/>
        <v>32935.149999999994</v>
      </c>
      <c r="L93" s="31">
        <f t="shared" si="7"/>
        <v>47064.850000000006</v>
      </c>
    </row>
    <row r="94" spans="4:12" ht="27.6" customHeight="1" x14ac:dyDescent="0.25">
      <c r="D94" s="29">
        <v>50000</v>
      </c>
      <c r="E94" s="118">
        <v>0</v>
      </c>
      <c r="F94" s="30">
        <f t="shared" si="5"/>
        <v>50000</v>
      </c>
      <c r="G94" s="29">
        <v>1435</v>
      </c>
      <c r="H94" s="29">
        <v>1854</v>
      </c>
      <c r="I94" s="29">
        <v>1520</v>
      </c>
      <c r="J94" s="29">
        <v>25</v>
      </c>
      <c r="K94" s="30">
        <f t="shared" si="6"/>
        <v>4834</v>
      </c>
      <c r="L94" s="31">
        <f t="shared" si="7"/>
        <v>45166</v>
      </c>
    </row>
    <row r="95" spans="4:12" ht="27.6" customHeight="1" x14ac:dyDescent="0.25">
      <c r="D95" s="29">
        <v>29600</v>
      </c>
      <c r="E95" s="118">
        <v>0</v>
      </c>
      <c r="F95" s="34">
        <f t="shared" si="5"/>
        <v>29600</v>
      </c>
      <c r="G95" s="29">
        <v>849.52</v>
      </c>
      <c r="H95" s="29">
        <v>0</v>
      </c>
      <c r="I95" s="29">
        <v>899.84</v>
      </c>
      <c r="J95" s="29">
        <v>25</v>
      </c>
      <c r="K95" s="28">
        <f t="shared" si="6"/>
        <v>1774.3600000000001</v>
      </c>
      <c r="L95" s="31">
        <f t="shared" si="7"/>
        <v>27825.64</v>
      </c>
    </row>
    <row r="96" spans="4:12" ht="27.6" customHeight="1" x14ac:dyDescent="0.25">
      <c r="D96" s="29">
        <v>175000</v>
      </c>
      <c r="E96" s="118">
        <v>0</v>
      </c>
      <c r="F96" s="34">
        <f t="shared" si="5"/>
        <v>175000</v>
      </c>
      <c r="G96" s="29">
        <v>5022.5</v>
      </c>
      <c r="H96" s="29">
        <v>29747.24</v>
      </c>
      <c r="I96" s="29">
        <v>5320</v>
      </c>
      <c r="J96" s="29">
        <v>25</v>
      </c>
      <c r="K96" s="28">
        <f t="shared" si="6"/>
        <v>40114.740000000005</v>
      </c>
      <c r="L96" s="31">
        <f t="shared" si="7"/>
        <v>134885.26</v>
      </c>
    </row>
    <row r="97" spans="4:12" ht="27.6" customHeight="1" x14ac:dyDescent="0.25">
      <c r="D97" s="29">
        <v>10600</v>
      </c>
      <c r="E97" s="118">
        <v>0</v>
      </c>
      <c r="F97" s="34">
        <f t="shared" si="5"/>
        <v>10600</v>
      </c>
      <c r="G97" s="29">
        <v>304.21999999999997</v>
      </c>
      <c r="H97" s="29">
        <v>0</v>
      </c>
      <c r="I97" s="29">
        <v>322.24</v>
      </c>
      <c r="J97" s="29">
        <v>25</v>
      </c>
      <c r="K97" s="28">
        <f t="shared" si="6"/>
        <v>651.46</v>
      </c>
      <c r="L97" s="31">
        <f t="shared" si="7"/>
        <v>9948.5400000000009</v>
      </c>
    </row>
    <row r="98" spans="4:12" ht="27.6" customHeight="1" x14ac:dyDescent="0.25">
      <c r="D98" s="29">
        <v>22000</v>
      </c>
      <c r="E98" s="118">
        <v>0</v>
      </c>
      <c r="F98" s="34">
        <f t="shared" si="5"/>
        <v>22000</v>
      </c>
      <c r="G98" s="29">
        <v>631.4</v>
      </c>
      <c r="H98" s="29">
        <v>0</v>
      </c>
      <c r="I98" s="29">
        <v>668.8</v>
      </c>
      <c r="J98" s="29">
        <v>7723.03</v>
      </c>
      <c r="K98" s="28">
        <f t="shared" si="6"/>
        <v>9023.23</v>
      </c>
      <c r="L98" s="31">
        <f t="shared" si="7"/>
        <v>12976.77</v>
      </c>
    </row>
    <row r="99" spans="4:12" ht="27.6" customHeight="1" x14ac:dyDescent="0.25">
      <c r="D99" s="29">
        <v>40000</v>
      </c>
      <c r="E99" s="118">
        <v>0</v>
      </c>
      <c r="F99" s="34">
        <f t="shared" si="5"/>
        <v>40000</v>
      </c>
      <c r="G99" s="29">
        <v>1148</v>
      </c>
      <c r="H99" s="29">
        <v>422.65</v>
      </c>
      <c r="I99" s="29">
        <v>1216</v>
      </c>
      <c r="J99" s="29">
        <v>25</v>
      </c>
      <c r="K99" s="28">
        <f t="shared" si="6"/>
        <v>2811.65</v>
      </c>
      <c r="L99" s="31">
        <f t="shared" si="7"/>
        <v>37188.35</v>
      </c>
    </row>
    <row r="100" spans="4:12" ht="27.6" customHeight="1" x14ac:dyDescent="0.25">
      <c r="D100" s="29">
        <v>120000</v>
      </c>
      <c r="E100" s="118">
        <v>0</v>
      </c>
      <c r="F100" s="34">
        <f t="shared" si="5"/>
        <v>120000</v>
      </c>
      <c r="G100" s="29">
        <v>3444</v>
      </c>
      <c r="H100" s="29">
        <v>16809.87</v>
      </c>
      <c r="I100" s="29">
        <v>3648</v>
      </c>
      <c r="J100" s="29">
        <v>25</v>
      </c>
      <c r="K100" s="28">
        <f t="shared" si="6"/>
        <v>23926.87</v>
      </c>
      <c r="L100" s="31">
        <f t="shared" si="7"/>
        <v>96073.13</v>
      </c>
    </row>
    <row r="101" spans="4:12" ht="27.6" customHeight="1" x14ac:dyDescent="0.25">
      <c r="D101" s="29">
        <v>24675</v>
      </c>
      <c r="E101" s="118">
        <v>0</v>
      </c>
      <c r="F101" s="34">
        <f t="shared" si="5"/>
        <v>24675</v>
      </c>
      <c r="G101" s="29">
        <v>708.17250000000001</v>
      </c>
      <c r="H101" s="29">
        <v>0</v>
      </c>
      <c r="I101" s="29">
        <v>750.12</v>
      </c>
      <c r="J101" s="29">
        <v>4025</v>
      </c>
      <c r="K101" s="28">
        <f t="shared" si="6"/>
        <v>5483.2924999999996</v>
      </c>
      <c r="L101" s="31">
        <f t="shared" si="7"/>
        <v>19191.7075</v>
      </c>
    </row>
    <row r="102" spans="4:12" ht="27.6" customHeight="1" x14ac:dyDescent="0.25">
      <c r="D102" s="29">
        <v>12000</v>
      </c>
      <c r="E102" s="118">
        <v>0</v>
      </c>
      <c r="F102" s="34">
        <f t="shared" si="5"/>
        <v>12000</v>
      </c>
      <c r="G102" s="29">
        <v>344.4</v>
      </c>
      <c r="H102" s="29">
        <v>0</v>
      </c>
      <c r="I102" s="29">
        <v>364.8</v>
      </c>
      <c r="J102" s="29">
        <v>25</v>
      </c>
      <c r="K102" s="28">
        <f t="shared" si="6"/>
        <v>734.2</v>
      </c>
      <c r="L102" s="31">
        <f t="shared" si="7"/>
        <v>11265.8</v>
      </c>
    </row>
    <row r="103" spans="4:12" ht="27.6" customHeight="1" x14ac:dyDescent="0.25">
      <c r="D103" s="29">
        <v>60000</v>
      </c>
      <c r="E103" s="118">
        <v>0</v>
      </c>
      <c r="F103" s="34">
        <f t="shared" si="5"/>
        <v>60000</v>
      </c>
      <c r="G103" s="29">
        <v>1722</v>
      </c>
      <c r="H103" s="29">
        <v>3486.68</v>
      </c>
      <c r="I103" s="29">
        <v>1824</v>
      </c>
      <c r="J103" s="29">
        <v>3690.95</v>
      </c>
      <c r="K103" s="28">
        <f t="shared" si="6"/>
        <v>10723.630000000001</v>
      </c>
      <c r="L103" s="31">
        <f t="shared" si="7"/>
        <v>49276.369999999995</v>
      </c>
    </row>
    <row r="104" spans="4:12" ht="27.6" customHeight="1" x14ac:dyDescent="0.25">
      <c r="D104" s="29">
        <v>12000</v>
      </c>
      <c r="E104" s="118">
        <v>0</v>
      </c>
      <c r="F104" s="34">
        <f t="shared" si="5"/>
        <v>12000</v>
      </c>
      <c r="G104" s="29">
        <v>344.4</v>
      </c>
      <c r="H104" s="29">
        <v>0</v>
      </c>
      <c r="I104" s="29">
        <v>364.8</v>
      </c>
      <c r="J104" s="29">
        <v>25</v>
      </c>
      <c r="K104" s="28">
        <f t="shared" si="6"/>
        <v>734.2</v>
      </c>
      <c r="L104" s="31">
        <f t="shared" si="7"/>
        <v>11265.8</v>
      </c>
    </row>
    <row r="105" spans="4:12" ht="27.6" customHeight="1" x14ac:dyDescent="0.25">
      <c r="D105" s="29">
        <v>12000</v>
      </c>
      <c r="E105" s="118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18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25</v>
      </c>
      <c r="K106" s="28">
        <f t="shared" si="6"/>
        <v>7057.68</v>
      </c>
      <c r="L106" s="31">
        <f t="shared" si="7"/>
        <v>52942.32</v>
      </c>
    </row>
    <row r="107" spans="4:12" ht="27.6" customHeight="1" x14ac:dyDescent="0.25">
      <c r="D107" s="29">
        <v>15400</v>
      </c>
      <c r="E107" s="118">
        <v>0</v>
      </c>
      <c r="F107" s="34">
        <f t="shared" si="5"/>
        <v>15400</v>
      </c>
      <c r="G107" s="29">
        <v>441.98</v>
      </c>
      <c r="H107" s="29">
        <v>0</v>
      </c>
      <c r="I107" s="29">
        <v>468.16</v>
      </c>
      <c r="J107" s="29">
        <v>25</v>
      </c>
      <c r="K107" s="28">
        <f t="shared" si="6"/>
        <v>935.1400000000001</v>
      </c>
      <c r="L107" s="31">
        <f t="shared" si="7"/>
        <v>14464.86</v>
      </c>
    </row>
    <row r="108" spans="4:12" ht="27.6" customHeight="1" x14ac:dyDescent="0.25">
      <c r="D108" s="29">
        <v>12000</v>
      </c>
      <c r="E108" s="118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12000</v>
      </c>
      <c r="E109" s="118">
        <v>0</v>
      </c>
      <c r="F109" s="34">
        <f t="shared" si="5"/>
        <v>12000</v>
      </c>
      <c r="G109" s="29">
        <v>344.4</v>
      </c>
      <c r="H109" s="29">
        <v>0</v>
      </c>
      <c r="I109" s="29">
        <v>364.8</v>
      </c>
      <c r="J109" s="29">
        <v>25</v>
      </c>
      <c r="K109" s="28">
        <f t="shared" si="6"/>
        <v>734.2</v>
      </c>
      <c r="L109" s="31">
        <f t="shared" si="7"/>
        <v>11265.8</v>
      </c>
    </row>
    <row r="110" spans="4:12" ht="27.6" customHeight="1" x14ac:dyDescent="0.25">
      <c r="D110" s="29">
        <v>90000</v>
      </c>
      <c r="E110" s="118">
        <v>0</v>
      </c>
      <c r="F110" s="34">
        <f t="shared" si="5"/>
        <v>90000</v>
      </c>
      <c r="G110" s="29">
        <v>2583</v>
      </c>
      <c r="H110" s="29">
        <v>9753.1200000000008</v>
      </c>
      <c r="I110" s="29">
        <v>2736</v>
      </c>
      <c r="J110" s="29">
        <v>3125</v>
      </c>
      <c r="K110" s="28">
        <f t="shared" si="6"/>
        <v>18197.120000000003</v>
      </c>
      <c r="L110" s="31">
        <f t="shared" si="7"/>
        <v>71802.880000000005</v>
      </c>
    </row>
    <row r="111" spans="4:12" ht="27.6" customHeight="1" x14ac:dyDescent="0.25">
      <c r="D111" s="29">
        <v>24675</v>
      </c>
      <c r="E111" s="118">
        <v>0</v>
      </c>
      <c r="F111" s="34">
        <f t="shared" si="5"/>
        <v>24675</v>
      </c>
      <c r="G111" s="29">
        <v>708.17250000000001</v>
      </c>
      <c r="H111" s="29">
        <v>0</v>
      </c>
      <c r="I111" s="29">
        <v>750.12</v>
      </c>
      <c r="J111" s="29">
        <v>25</v>
      </c>
      <c r="K111" s="28">
        <f t="shared" si="6"/>
        <v>1483.2925</v>
      </c>
      <c r="L111" s="31">
        <f t="shared" si="7"/>
        <v>23191.7075</v>
      </c>
    </row>
    <row r="112" spans="4:12" ht="27.6" customHeight="1" x14ac:dyDescent="0.25">
      <c r="D112" s="29">
        <v>10600</v>
      </c>
      <c r="E112" s="118">
        <v>0</v>
      </c>
      <c r="F112" s="34">
        <f t="shared" si="5"/>
        <v>10600</v>
      </c>
      <c r="G112" s="29">
        <v>304.21999999999997</v>
      </c>
      <c r="H112" s="29">
        <v>0</v>
      </c>
      <c r="I112" s="29">
        <v>322.24</v>
      </c>
      <c r="J112" s="29">
        <v>25</v>
      </c>
      <c r="K112" s="28">
        <f t="shared" si="6"/>
        <v>651.46</v>
      </c>
      <c r="L112" s="31">
        <f t="shared" si="7"/>
        <v>9948.5400000000009</v>
      </c>
    </row>
    <row r="113" spans="4:12" ht="27.6" customHeight="1" x14ac:dyDescent="0.25">
      <c r="D113" s="29">
        <v>12000</v>
      </c>
      <c r="E113" s="118">
        <v>0</v>
      </c>
      <c r="F113" s="34">
        <f t="shared" si="5"/>
        <v>12000</v>
      </c>
      <c r="G113" s="29">
        <v>344.4</v>
      </c>
      <c r="H113" s="29">
        <v>0</v>
      </c>
      <c r="I113" s="29">
        <v>364.8</v>
      </c>
      <c r="J113" s="29">
        <v>25</v>
      </c>
      <c r="K113" s="28">
        <f t="shared" si="6"/>
        <v>734.2</v>
      </c>
      <c r="L113" s="31">
        <f t="shared" si="7"/>
        <v>11265.8</v>
      </c>
    </row>
    <row r="114" spans="4:12" ht="27.6" customHeight="1" x14ac:dyDescent="0.25">
      <c r="D114" s="35">
        <v>40000</v>
      </c>
      <c r="E114" s="118">
        <v>0</v>
      </c>
      <c r="F114" s="34">
        <f t="shared" si="5"/>
        <v>40000</v>
      </c>
      <c r="G114" s="29">
        <v>1148</v>
      </c>
      <c r="H114" s="29">
        <v>0</v>
      </c>
      <c r="I114" s="29">
        <v>1216</v>
      </c>
      <c r="J114" s="29">
        <v>13486.41</v>
      </c>
      <c r="K114" s="30">
        <f t="shared" si="6"/>
        <v>15850.41</v>
      </c>
      <c r="L114" s="31">
        <f t="shared" si="7"/>
        <v>24149.59</v>
      </c>
    </row>
    <row r="115" spans="4:12" ht="27.6" customHeight="1" x14ac:dyDescent="0.25">
      <c r="D115" s="35">
        <v>22000</v>
      </c>
      <c r="E115" s="118">
        <v>0</v>
      </c>
      <c r="F115" s="34">
        <f t="shared" si="5"/>
        <v>22000</v>
      </c>
      <c r="G115" s="29">
        <v>631.4</v>
      </c>
      <c r="H115" s="29">
        <v>0</v>
      </c>
      <c r="I115" s="29">
        <v>668.8</v>
      </c>
      <c r="J115" s="29">
        <v>25</v>
      </c>
      <c r="K115" s="28">
        <f t="shared" si="6"/>
        <v>1325.1999999999998</v>
      </c>
      <c r="L115" s="31">
        <f t="shared" si="7"/>
        <v>20674.8</v>
      </c>
    </row>
    <row r="116" spans="4:12" ht="27.6" customHeight="1" x14ac:dyDescent="0.25">
      <c r="D116" s="29">
        <v>29600</v>
      </c>
      <c r="E116" s="118">
        <v>0</v>
      </c>
      <c r="F116" s="34">
        <f t="shared" si="5"/>
        <v>29600</v>
      </c>
      <c r="G116" s="29">
        <v>849.52</v>
      </c>
      <c r="H116" s="29">
        <v>0</v>
      </c>
      <c r="I116" s="29">
        <v>899.84</v>
      </c>
      <c r="J116" s="29">
        <v>25</v>
      </c>
      <c r="K116" s="28">
        <f t="shared" si="6"/>
        <v>1774.3600000000001</v>
      </c>
      <c r="L116" s="31">
        <f t="shared" si="7"/>
        <v>27825.64</v>
      </c>
    </row>
    <row r="117" spans="4:12" ht="27.6" customHeight="1" x14ac:dyDescent="0.25">
      <c r="D117" s="29">
        <v>12000</v>
      </c>
      <c r="E117" s="118">
        <v>0</v>
      </c>
      <c r="F117" s="34">
        <f t="shared" si="5"/>
        <v>12000</v>
      </c>
      <c r="G117" s="29">
        <v>344.4</v>
      </c>
      <c r="H117" s="29">
        <v>0</v>
      </c>
      <c r="I117" s="29">
        <v>364.8</v>
      </c>
      <c r="J117" s="29">
        <v>25</v>
      </c>
      <c r="K117" s="28">
        <f t="shared" si="6"/>
        <v>734.2</v>
      </c>
      <c r="L117" s="31">
        <f t="shared" si="7"/>
        <v>11265.8</v>
      </c>
    </row>
    <row r="118" spans="4:12" ht="27.6" customHeight="1" x14ac:dyDescent="0.25">
      <c r="D118" s="29">
        <v>12000</v>
      </c>
      <c r="E118" s="118">
        <v>0</v>
      </c>
      <c r="F118" s="34">
        <f t="shared" si="5"/>
        <v>12000</v>
      </c>
      <c r="G118" s="29">
        <v>344.4</v>
      </c>
      <c r="H118" s="29">
        <v>0</v>
      </c>
      <c r="I118" s="29">
        <v>364.8</v>
      </c>
      <c r="J118" s="29">
        <v>25</v>
      </c>
      <c r="K118" s="28">
        <f t="shared" si="6"/>
        <v>734.2</v>
      </c>
      <c r="L118" s="31">
        <f t="shared" si="7"/>
        <v>11265.8</v>
      </c>
    </row>
    <row r="119" spans="4:12" ht="27.6" customHeight="1" x14ac:dyDescent="0.25">
      <c r="D119" s="29">
        <v>10600</v>
      </c>
      <c r="E119" s="118">
        <v>0</v>
      </c>
      <c r="F119" s="34">
        <f t="shared" si="5"/>
        <v>10600</v>
      </c>
      <c r="G119" s="29">
        <v>304.21999999999997</v>
      </c>
      <c r="H119" s="29">
        <v>0</v>
      </c>
      <c r="I119" s="29">
        <v>322.24</v>
      </c>
      <c r="J119" s="29">
        <v>25</v>
      </c>
      <c r="K119" s="28">
        <f t="shared" si="6"/>
        <v>651.46</v>
      </c>
      <c r="L119" s="31">
        <f t="shared" si="7"/>
        <v>9948.5400000000009</v>
      </c>
    </row>
    <row r="120" spans="4:12" ht="27.6" customHeight="1" x14ac:dyDescent="0.25">
      <c r="D120" s="29">
        <v>60000</v>
      </c>
      <c r="E120" s="118">
        <v>0</v>
      </c>
      <c r="F120" s="34">
        <f t="shared" si="5"/>
        <v>60000</v>
      </c>
      <c r="G120" s="29">
        <v>1722</v>
      </c>
      <c r="H120" s="29">
        <v>3486.68</v>
      </c>
      <c r="I120" s="29">
        <v>1824</v>
      </c>
      <c r="J120" s="29">
        <v>25</v>
      </c>
      <c r="K120" s="28">
        <f t="shared" si="6"/>
        <v>7057.68</v>
      </c>
      <c r="L120" s="31">
        <f t="shared" si="7"/>
        <v>52942.32</v>
      </c>
    </row>
    <row r="121" spans="4:12" ht="27.6" customHeight="1" x14ac:dyDescent="0.25">
      <c r="D121" s="29">
        <v>25000</v>
      </c>
      <c r="E121" s="118">
        <v>0</v>
      </c>
      <c r="F121" s="34">
        <f t="shared" si="5"/>
        <v>25000</v>
      </c>
      <c r="G121" s="29">
        <v>717.5</v>
      </c>
      <c r="H121" s="29">
        <v>0</v>
      </c>
      <c r="I121" s="29">
        <v>760</v>
      </c>
      <c r="J121" s="29">
        <v>25</v>
      </c>
      <c r="K121" s="28">
        <f t="shared" si="6"/>
        <v>1502.5</v>
      </c>
      <c r="L121" s="31">
        <f t="shared" si="7"/>
        <v>23497.5</v>
      </c>
    </row>
    <row r="122" spans="4:12" ht="27.6" customHeight="1" x14ac:dyDescent="0.25">
      <c r="D122" s="29">
        <v>90000</v>
      </c>
      <c r="E122" s="118">
        <v>0</v>
      </c>
      <c r="F122" s="34">
        <f t="shared" si="5"/>
        <v>90000</v>
      </c>
      <c r="G122" s="29">
        <v>2583</v>
      </c>
      <c r="H122" s="29">
        <v>9753.1200000000008</v>
      </c>
      <c r="I122" s="29">
        <v>2736</v>
      </c>
      <c r="J122" s="29">
        <v>5199.59</v>
      </c>
      <c r="K122" s="28">
        <f t="shared" si="6"/>
        <v>20271.71</v>
      </c>
      <c r="L122" s="31">
        <f t="shared" si="7"/>
        <v>69728.290000000008</v>
      </c>
    </row>
    <row r="123" spans="4:12" ht="27.6" customHeight="1" x14ac:dyDescent="0.25">
      <c r="D123" s="29">
        <v>50000</v>
      </c>
      <c r="E123" s="118">
        <v>0</v>
      </c>
      <c r="F123" s="34">
        <f t="shared" si="5"/>
        <v>50000</v>
      </c>
      <c r="G123" s="29">
        <v>1435</v>
      </c>
      <c r="H123" s="29">
        <v>1854</v>
      </c>
      <c r="I123" s="29">
        <v>1520</v>
      </c>
      <c r="J123" s="29">
        <v>25</v>
      </c>
      <c r="K123" s="28">
        <f t="shared" si="6"/>
        <v>4834</v>
      </c>
      <c r="L123" s="31">
        <f t="shared" si="7"/>
        <v>45166</v>
      </c>
    </row>
    <row r="124" spans="4:12" ht="27.6" customHeight="1" x14ac:dyDescent="0.25">
      <c r="D124" s="29">
        <v>22000</v>
      </c>
      <c r="E124" s="118">
        <v>0</v>
      </c>
      <c r="F124" s="34">
        <f t="shared" si="5"/>
        <v>22000</v>
      </c>
      <c r="G124" s="29">
        <v>631.4</v>
      </c>
      <c r="H124" s="29">
        <v>0</v>
      </c>
      <c r="I124" s="29">
        <v>668.8</v>
      </c>
      <c r="J124" s="29">
        <v>9018.75</v>
      </c>
      <c r="K124" s="28">
        <f t="shared" si="6"/>
        <v>10318.950000000001</v>
      </c>
      <c r="L124" s="31">
        <f t="shared" si="7"/>
        <v>11681.05</v>
      </c>
    </row>
    <row r="125" spans="4:12" ht="27.6" customHeight="1" x14ac:dyDescent="0.25">
      <c r="D125" s="29">
        <v>65000</v>
      </c>
      <c r="E125" s="118">
        <v>0</v>
      </c>
      <c r="F125" s="34">
        <f t="shared" si="5"/>
        <v>65000</v>
      </c>
      <c r="G125" s="29">
        <v>1865.5</v>
      </c>
      <c r="H125" s="29">
        <v>4427.58</v>
      </c>
      <c r="I125" s="29">
        <v>1976</v>
      </c>
      <c r="J125" s="29">
        <v>2125</v>
      </c>
      <c r="K125" s="28">
        <f t="shared" si="6"/>
        <v>10394.08</v>
      </c>
      <c r="L125" s="31">
        <f t="shared" si="7"/>
        <v>54605.919999999998</v>
      </c>
    </row>
    <row r="126" spans="4:12" ht="27.6" customHeight="1" x14ac:dyDescent="0.25">
      <c r="D126" s="29">
        <v>70000</v>
      </c>
      <c r="E126" s="118">
        <v>0</v>
      </c>
      <c r="F126" s="34">
        <f t="shared" si="5"/>
        <v>70000</v>
      </c>
      <c r="G126" s="29">
        <v>2009</v>
      </c>
      <c r="H126" s="29">
        <v>5368.48</v>
      </c>
      <c r="I126" s="29">
        <v>2128</v>
      </c>
      <c r="J126" s="29">
        <v>5072.6000000000004</v>
      </c>
      <c r="K126" s="28">
        <f t="shared" si="6"/>
        <v>14578.08</v>
      </c>
      <c r="L126" s="31">
        <f t="shared" si="7"/>
        <v>55421.919999999998</v>
      </c>
    </row>
    <row r="127" spans="4:12" ht="27.6" customHeight="1" x14ac:dyDescent="0.25">
      <c r="D127" s="121">
        <v>25000</v>
      </c>
      <c r="E127" s="118">
        <v>0</v>
      </c>
      <c r="F127" s="34">
        <f t="shared" si="5"/>
        <v>25000</v>
      </c>
      <c r="G127" s="29">
        <v>717.5</v>
      </c>
      <c r="H127" s="29">
        <v>0</v>
      </c>
      <c r="I127" s="29">
        <v>760</v>
      </c>
      <c r="J127" s="29">
        <v>25</v>
      </c>
      <c r="K127" s="28">
        <f t="shared" si="6"/>
        <v>1502.5</v>
      </c>
      <c r="L127" s="31">
        <f t="shared" si="7"/>
        <v>23497.5</v>
      </c>
    </row>
    <row r="128" spans="4:12" ht="27.6" customHeight="1" x14ac:dyDescent="0.25">
      <c r="D128" s="29">
        <v>12000</v>
      </c>
      <c r="E128" s="118">
        <v>0</v>
      </c>
      <c r="F128" s="34">
        <f t="shared" si="5"/>
        <v>12000</v>
      </c>
      <c r="G128" s="29">
        <v>344.4</v>
      </c>
      <c r="H128" s="29">
        <v>0</v>
      </c>
      <c r="I128" s="29">
        <v>364.8</v>
      </c>
      <c r="J128" s="29">
        <v>25</v>
      </c>
      <c r="K128" s="28">
        <f t="shared" si="6"/>
        <v>734.2</v>
      </c>
      <c r="L128" s="31">
        <f t="shared" si="7"/>
        <v>11265.8</v>
      </c>
    </row>
    <row r="129" spans="4:12" ht="27.6" customHeight="1" x14ac:dyDescent="0.25">
      <c r="D129" s="29">
        <v>12000</v>
      </c>
      <c r="E129" s="118">
        <v>0</v>
      </c>
      <c r="F129" s="34">
        <f t="shared" si="5"/>
        <v>12000</v>
      </c>
      <c r="G129" s="29">
        <v>344.4</v>
      </c>
      <c r="H129" s="29">
        <v>0</v>
      </c>
      <c r="I129" s="29">
        <v>364.8</v>
      </c>
      <c r="J129" s="29">
        <v>25</v>
      </c>
      <c r="K129" s="28">
        <f t="shared" si="6"/>
        <v>734.2</v>
      </c>
      <c r="L129" s="31">
        <f t="shared" si="7"/>
        <v>11265.8</v>
      </c>
    </row>
    <row r="130" spans="4:12" ht="27.6" customHeight="1" x14ac:dyDescent="0.25">
      <c r="D130" s="29">
        <v>60000</v>
      </c>
      <c r="E130" s="118">
        <v>0</v>
      </c>
      <c r="F130" s="34">
        <f t="shared" si="5"/>
        <v>60000</v>
      </c>
      <c r="G130" s="29">
        <v>1722</v>
      </c>
      <c r="H130" s="29">
        <v>3486.68</v>
      </c>
      <c r="I130" s="29">
        <v>1824</v>
      </c>
      <c r="J130" s="29">
        <v>1325</v>
      </c>
      <c r="K130" s="28">
        <f t="shared" si="6"/>
        <v>8357.68</v>
      </c>
      <c r="L130" s="31">
        <f>F130-K130</f>
        <v>51642.32</v>
      </c>
    </row>
    <row r="1048524" spans="11:11" ht="27.6" customHeight="1" x14ac:dyDescent="0.25">
      <c r="K1048524" s="122">
        <f>SUM(K20)</f>
        <v>0</v>
      </c>
    </row>
  </sheetData>
  <sortState xmlns:xlrd2="http://schemas.microsoft.com/office/spreadsheetml/2017/richdata2" ref="C6:P19">
    <sortCondition ref="C6:C19"/>
  </sortState>
  <mergeCells count="8">
    <mergeCell ref="D2:P2"/>
    <mergeCell ref="D3:P3"/>
    <mergeCell ref="D4:P4"/>
    <mergeCell ref="J24:L24"/>
    <mergeCell ref="J26:L26"/>
    <mergeCell ref="F24:G24"/>
    <mergeCell ref="F26:G26"/>
    <mergeCell ref="B20:G20"/>
  </mergeCells>
  <pageMargins left="0.7" right="0.7" top="0.75" bottom="0.75" header="0.3" footer="0.3"/>
  <pageSetup paperSize="5" scale="5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2025-03-11T15:51:27Z</cp:lastPrinted>
  <dcterms:created xsi:type="dcterms:W3CDTF">2024-03-06T13:27:55Z</dcterms:created>
  <dcterms:modified xsi:type="dcterms:W3CDTF">2025-03-11T15:52:55Z</dcterms:modified>
</cp:coreProperties>
</file>