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1B18AE25-000A-4D35-8C8C-A481F8EC22B6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FIJA'!$B$5:$P$59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3" l="1"/>
  <c r="H22" i="3"/>
  <c r="M89" i="2" l="1"/>
  <c r="M6" i="2"/>
  <c r="K6" i="2"/>
  <c r="K7" i="2"/>
  <c r="K8" i="2"/>
  <c r="K89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I9" i="4" l="1"/>
  <c r="J9" i="4"/>
  <c r="L9" i="4"/>
  <c r="M9" i="4"/>
  <c r="N9" i="4"/>
  <c r="H9" i="4"/>
  <c r="I22" i="3"/>
  <c r="J22" i="3"/>
  <c r="K22" i="3"/>
  <c r="L22" i="3"/>
  <c r="M22" i="3"/>
  <c r="N22" i="3"/>
  <c r="O22" i="3"/>
  <c r="I89" i="2"/>
  <c r="J89" i="2"/>
  <c r="L89" i="2"/>
  <c r="N89" i="2"/>
  <c r="H89" i="2"/>
  <c r="H59" i="1"/>
  <c r="B13" i="1"/>
  <c r="B19" i="1"/>
  <c r="B22" i="1"/>
  <c r="B25" i="1"/>
  <c r="B28" i="1"/>
  <c r="B31" i="1"/>
  <c r="B34" i="1"/>
  <c r="B37" i="1"/>
  <c r="B40" i="1"/>
  <c r="B43" i="1"/>
  <c r="B46" i="1"/>
  <c r="B49" i="1"/>
  <c r="B52" i="1"/>
  <c r="B55" i="1"/>
  <c r="B58" i="1"/>
  <c r="B10" i="3"/>
  <c r="B11" i="3" s="1"/>
  <c r="B13" i="3"/>
  <c r="B14" i="3" s="1"/>
  <c r="B16" i="3"/>
  <c r="B17" i="3" s="1"/>
  <c r="B19" i="3"/>
  <c r="B20" i="3" s="1"/>
  <c r="K38" i="1"/>
  <c r="M38" i="1"/>
  <c r="M12" i="1"/>
  <c r="O12" i="1" s="1"/>
  <c r="P12" i="1" s="1"/>
  <c r="K58" i="1"/>
  <c r="O58" i="1" s="1"/>
  <c r="P58" i="1" s="1"/>
  <c r="O53" i="1"/>
  <c r="P53" i="1" s="1"/>
  <c r="O42" i="1"/>
  <c r="P42" i="1" s="1"/>
  <c r="O39" i="1"/>
  <c r="P39" i="1" s="1"/>
  <c r="O32" i="1"/>
  <c r="P32" i="1" s="1"/>
  <c r="K21" i="1"/>
  <c r="O21" i="1" s="1"/>
  <c r="P21" i="1" s="1"/>
  <c r="K56" i="1"/>
  <c r="O56" i="1" s="1"/>
  <c r="P56" i="1" s="1"/>
  <c r="M48" i="1"/>
  <c r="O48" i="1" s="1"/>
  <c r="P48" i="1" s="1"/>
  <c r="K37" i="1"/>
  <c r="M37" i="1"/>
  <c r="K28" i="1"/>
  <c r="M28" i="1"/>
  <c r="M13" i="1"/>
  <c r="O13" i="1" s="1"/>
  <c r="P13" i="1" s="1"/>
  <c r="K45" i="1"/>
  <c r="O45" i="1" s="1"/>
  <c r="P45" i="1" s="1"/>
  <c r="K20" i="1"/>
  <c r="O20" i="1" s="1"/>
  <c r="P20" i="1" s="1"/>
  <c r="O38" i="1" l="1"/>
  <c r="P38" i="1" s="1"/>
  <c r="O37" i="1"/>
  <c r="P37" i="1" s="1"/>
  <c r="O28" i="1"/>
  <c r="P28" i="1" s="1"/>
  <c r="O13" i="2"/>
  <c r="P13" i="2" s="1"/>
  <c r="O38" i="2"/>
  <c r="P38" i="2" s="1"/>
  <c r="O53" i="2"/>
  <c r="P53" i="2" s="1"/>
  <c r="O7" i="2"/>
  <c r="P7" i="2" s="1"/>
  <c r="O40" i="2"/>
  <c r="P40" i="2" s="1"/>
  <c r="O52" i="2"/>
  <c r="P52" i="2" s="1"/>
  <c r="O44" i="2"/>
  <c r="P44" i="2" s="1"/>
  <c r="O85" i="2"/>
  <c r="P85" i="2" s="1"/>
  <c r="O37" i="2"/>
  <c r="P37" i="2" s="1"/>
  <c r="O83" i="2"/>
  <c r="P83" i="2" s="1"/>
  <c r="O9" i="2"/>
  <c r="P9" i="2" s="1"/>
  <c r="O8" i="2"/>
  <c r="P8" i="2" s="1"/>
  <c r="O73" i="2"/>
  <c r="P73" i="2" s="1"/>
  <c r="O86" i="2"/>
  <c r="P86" i="2" s="1"/>
  <c r="O41" i="2"/>
  <c r="P41" i="2" s="1"/>
  <c r="O23" i="2"/>
  <c r="P23" i="2" s="1"/>
  <c r="O69" i="2"/>
  <c r="P69" i="2" s="1"/>
  <c r="O20" i="2"/>
  <c r="P20" i="2" s="1"/>
  <c r="O50" i="2"/>
  <c r="P50" i="2" s="1"/>
  <c r="O62" i="2"/>
  <c r="P62" i="2" s="1"/>
  <c r="P15" i="2"/>
  <c r="P7" i="4"/>
  <c r="O6" i="4"/>
  <c r="K8" i="4"/>
  <c r="O8" i="4" s="1"/>
  <c r="P8" i="4" s="1"/>
  <c r="K7" i="4"/>
  <c r="K9" i="4" s="1"/>
  <c r="B7" i="3"/>
  <c r="B8" i="3" s="1"/>
  <c r="O59" i="2"/>
  <c r="P59" i="2" s="1"/>
  <c r="O88" i="2"/>
  <c r="O87" i="2"/>
  <c r="P87" i="2" s="1"/>
  <c r="O84" i="2"/>
  <c r="P84" i="2" s="1"/>
  <c r="O82" i="2"/>
  <c r="P82" i="2" s="1"/>
  <c r="O81" i="2"/>
  <c r="P81" i="2" s="1"/>
  <c r="O80" i="2"/>
  <c r="P80" i="2" s="1"/>
  <c r="O79" i="2"/>
  <c r="P79" i="2" s="1"/>
  <c r="O78" i="2"/>
  <c r="P78" i="2" s="1"/>
  <c r="O77" i="2"/>
  <c r="P77" i="2" s="1"/>
  <c r="O76" i="2"/>
  <c r="P76" i="2" s="1"/>
  <c r="O75" i="2"/>
  <c r="P75" i="2" s="1"/>
  <c r="O74" i="2"/>
  <c r="P74" i="2" s="1"/>
  <c r="O72" i="2"/>
  <c r="P72" i="2" s="1"/>
  <c r="O71" i="2"/>
  <c r="P71" i="2" s="1"/>
  <c r="O70" i="2"/>
  <c r="P70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1" i="2"/>
  <c r="P61" i="2" s="1"/>
  <c r="O60" i="2"/>
  <c r="P60" i="2" s="1"/>
  <c r="O58" i="2"/>
  <c r="P58" i="2" s="1"/>
  <c r="O57" i="2"/>
  <c r="P57" i="2" s="1"/>
  <c r="O56" i="2"/>
  <c r="P56" i="2" s="1"/>
  <c r="O55" i="2"/>
  <c r="P55" i="2" s="1"/>
  <c r="O54" i="2"/>
  <c r="P54" i="2" s="1"/>
  <c r="O51" i="2"/>
  <c r="P51" i="2" s="1"/>
  <c r="O49" i="2"/>
  <c r="P49" i="2" s="1"/>
  <c r="O48" i="2"/>
  <c r="P48" i="2" s="1"/>
  <c r="O47" i="2"/>
  <c r="P47" i="2" s="1"/>
  <c r="O46" i="2"/>
  <c r="P46" i="2" s="1"/>
  <c r="O45" i="2"/>
  <c r="P45" i="2" s="1"/>
  <c r="O43" i="2"/>
  <c r="P43" i="2" s="1"/>
  <c r="O42" i="2"/>
  <c r="P42" i="2" s="1"/>
  <c r="P39" i="2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2" i="2"/>
  <c r="P22" i="2" s="1"/>
  <c r="O21" i="2"/>
  <c r="P21" i="2" s="1"/>
  <c r="O19" i="2"/>
  <c r="P19" i="2" s="1"/>
  <c r="O18" i="2"/>
  <c r="P18" i="2" s="1"/>
  <c r="O17" i="2"/>
  <c r="P17" i="2" s="1"/>
  <c r="O16" i="2"/>
  <c r="P16" i="2" s="1"/>
  <c r="O14" i="2"/>
  <c r="P14" i="2" s="1"/>
  <c r="O12" i="2"/>
  <c r="P12" i="2" s="1"/>
  <c r="O11" i="2"/>
  <c r="P11" i="2" s="1"/>
  <c r="O6" i="2"/>
  <c r="P6" i="2" s="1"/>
  <c r="I59" i="1"/>
  <c r="J59" i="1"/>
  <c r="L59" i="1"/>
  <c r="N59" i="1"/>
  <c r="B7" i="1"/>
  <c r="O29" i="1"/>
  <c r="P29" i="1" s="1"/>
  <c r="O31" i="1"/>
  <c r="P31" i="1" s="1"/>
  <c r="O33" i="1"/>
  <c r="P33" i="1" s="1"/>
  <c r="O16" i="1"/>
  <c r="P16" i="1" s="1"/>
  <c r="O6" i="1"/>
  <c r="P6" i="1" s="1"/>
  <c r="M57" i="1"/>
  <c r="K57" i="1"/>
  <c r="M55" i="1"/>
  <c r="K55" i="1"/>
  <c r="M54" i="1"/>
  <c r="K54" i="1"/>
  <c r="M52" i="1"/>
  <c r="K52" i="1"/>
  <c r="M51" i="1"/>
  <c r="K51" i="1"/>
  <c r="M50" i="1"/>
  <c r="K50" i="1"/>
  <c r="M49" i="1"/>
  <c r="K49" i="1"/>
  <c r="M47" i="1"/>
  <c r="K47" i="1"/>
  <c r="M46" i="1"/>
  <c r="K46" i="1"/>
  <c r="M44" i="1"/>
  <c r="K44" i="1"/>
  <c r="M43" i="1"/>
  <c r="K43" i="1"/>
  <c r="M41" i="1"/>
  <c r="K41" i="1"/>
  <c r="M40" i="1"/>
  <c r="K40" i="1"/>
  <c r="M36" i="1"/>
  <c r="K36" i="1"/>
  <c r="M35" i="1"/>
  <c r="K35" i="1"/>
  <c r="M34" i="1"/>
  <c r="K34" i="1"/>
  <c r="M30" i="1"/>
  <c r="K30" i="1"/>
  <c r="M27" i="1"/>
  <c r="K27" i="1"/>
  <c r="M26" i="1"/>
  <c r="K26" i="1"/>
  <c r="M25" i="1"/>
  <c r="K25" i="1"/>
  <c r="K24" i="1"/>
  <c r="O24" i="1" s="1"/>
  <c r="P24" i="1" s="1"/>
  <c r="M23" i="1"/>
  <c r="K23" i="1"/>
  <c r="M22" i="1"/>
  <c r="K22" i="1"/>
  <c r="K19" i="1"/>
  <c r="O19" i="1" s="1"/>
  <c r="P19" i="1" s="1"/>
  <c r="M18" i="1"/>
  <c r="K18" i="1"/>
  <c r="M17" i="1"/>
  <c r="K17" i="1"/>
  <c r="K15" i="1"/>
  <c r="O15" i="1" s="1"/>
  <c r="P15" i="1" s="1"/>
  <c r="K14" i="1"/>
  <c r="M11" i="1"/>
  <c r="O11" i="1" s="1"/>
  <c r="P11" i="1" s="1"/>
  <c r="M10" i="1"/>
  <c r="K10" i="1"/>
  <c r="M9" i="1"/>
  <c r="K9" i="1"/>
  <c r="M8" i="1"/>
  <c r="K8" i="1"/>
  <c r="K7" i="1"/>
  <c r="P88" i="2" l="1"/>
  <c r="P89" i="2" s="1"/>
  <c r="O89" i="2"/>
  <c r="P6" i="4"/>
  <c r="P9" i="4" s="1"/>
  <c r="O9" i="4"/>
  <c r="K59" i="1"/>
  <c r="M59" i="1"/>
  <c r="O49" i="1"/>
  <c r="P49" i="1" s="1"/>
  <c r="O8" i="1"/>
  <c r="P8" i="1" s="1"/>
  <c r="O9" i="1"/>
  <c r="P9" i="1" s="1"/>
  <c r="O17" i="1"/>
  <c r="P17" i="1" s="1"/>
  <c r="O25" i="1"/>
  <c r="P25" i="1" s="1"/>
  <c r="O27" i="1"/>
  <c r="P27" i="1" s="1"/>
  <c r="O34" i="1"/>
  <c r="P34" i="1" s="1"/>
  <c r="O22" i="1"/>
  <c r="P22" i="1" s="1"/>
  <c r="O54" i="1"/>
  <c r="P54" i="1" s="1"/>
  <c r="O36" i="1"/>
  <c r="P36" i="1" s="1"/>
  <c r="O41" i="1"/>
  <c r="P41" i="1" s="1"/>
  <c r="O44" i="1"/>
  <c r="P44" i="1" s="1"/>
  <c r="O46" i="1"/>
  <c r="P46" i="1" s="1"/>
  <c r="O10" i="1"/>
  <c r="P10" i="1" s="1"/>
  <c r="O18" i="1"/>
  <c r="P18" i="1" s="1"/>
  <c r="O26" i="1"/>
  <c r="P26" i="1" s="1"/>
  <c r="O30" i="1"/>
  <c r="P30" i="1" s="1"/>
  <c r="O35" i="1"/>
  <c r="P35" i="1" s="1"/>
  <c r="O40" i="1"/>
  <c r="P40" i="1" s="1"/>
  <c r="O43" i="1"/>
  <c r="P43" i="1" s="1"/>
  <c r="O47" i="1"/>
  <c r="P47" i="1" s="1"/>
  <c r="O51" i="1"/>
  <c r="P51" i="1" s="1"/>
  <c r="O57" i="1"/>
  <c r="P57" i="1" s="1"/>
  <c r="O14" i="1"/>
  <c r="P14" i="1" s="1"/>
  <c r="O23" i="1"/>
  <c r="P23" i="1" s="1"/>
  <c r="O50" i="1"/>
  <c r="P50" i="1" s="1"/>
  <c r="O52" i="1"/>
  <c r="P52" i="1" s="1"/>
  <c r="O55" i="1"/>
  <c r="P55" i="1" s="1"/>
  <c r="O7" i="1"/>
  <c r="P7" i="1" s="1"/>
  <c r="P59" i="1" l="1"/>
  <c r="O59" i="1"/>
</calcChain>
</file>

<file path=xl/sharedStrings.xml><?xml version="1.0" encoding="utf-8"?>
<sst xmlns="http://schemas.openxmlformats.org/spreadsheetml/2006/main" count="872" uniqueCount="273">
  <si>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</si>
  <si>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</si>
  <si>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</si>
  <si>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</si>
  <si>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</si>
  <si>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</si>
  <si>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</si>
  <si>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</si>
  <si>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</si>
  <si>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</si>
  <si>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</si>
  <si>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</si>
  <si>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</si>
  <si>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</si>
  <si>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</si>
  <si>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</si>
  <si>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</si>
  <si>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</si>
  <si>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</si>
  <si>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</si>
  <si>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</si>
  <si>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</si>
  <si>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</si>
  <si>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</si>
  <si>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</si>
  <si>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</si>
  <si>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</si>
  <si>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</si>
  <si>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</si>
  <si>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</si>
  <si>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</si>
  <si>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</si>
  <si>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</si>
  <si>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</si>
  <si>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</si>
  <si>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</si>
  <si>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</si>
  <si>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</si>
  <si>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</si>
  <si>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</si>
  <si>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</si>
  <si>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</si>
  <si>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</si>
  <si>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</si>
  <si>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</si>
  <si>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</si>
  <si>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</si>
  <si>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</si>
  <si>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</si>
  <si>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</si>
  <si>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</si>
  <si>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</si>
  <si>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</si>
  <si>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</si>
  <si>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</si>
  <si>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</si>
  <si>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</si>
  <si>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</si>
  <si>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</si>
  <si>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</si>
  <si>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</si>
  <si>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</si>
  <si>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</si>
  <si>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</si>
  <si>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</si>
  <si>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</si>
  <si>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</si>
  <si>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</si>
  <si>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</si>
  <si>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</si>
  <si>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</si>
  <si>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</si>
  <si>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</si>
  <si>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</si>
  <si>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</si>
  <si>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</si>
  <si>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</si>
  <si>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</si>
  <si>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</si>
  <si>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</si>
  <si>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</si>
  <si>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</si>
  <si>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</si>
  <si>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</si>
  <si>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</si>
  <si>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</si>
  <si>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</si>
  <si>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</si>
  <si>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</si>
  <si>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</si>
  <si>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</si>
  <si>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</si>
  <si>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</si>
  <si>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</si>
  <si>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</si>
  <si>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</si>
  <si>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</si>
  <si>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</si>
  <si>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</si>
  <si>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</si>
  <si>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</si>
  <si>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</si>
  <si>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</si>
  <si>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</si>
  <si>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</si>
  <si>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</si>
  <si>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</si>
  <si>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</si>
  <si>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</si>
  <si>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</si>
  <si>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</si>
  <si>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</si>
  <si>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</si>
  <si>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DIVISION JURUDICA-URBE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</si>
  <si>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</si>
  <si>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</si>
  <si>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</si>
  <si>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</si>
  <si>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</si>
  <si>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</si>
  <si>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</si>
  <si>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</si>
  <si>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</si>
  <si>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</si>
  <si>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</si>
  <si>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</si>
  <si>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</si>
  <si>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</si>
  <si>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</si>
  <si>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</si>
  <si>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</si>
  <si>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</si>
  <si>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</si>
  <si>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</si>
  <si>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</si>
  <si>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</si>
  <si>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</si>
  <si>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</si>
  <si>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</si>
  <si>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</si>
  <si>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</si>
  <si>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</si>
  <si>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</si>
  <si>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</si>
  <si>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</si>
  <si>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</si>
  <si>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</si>
  <si>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</si>
  <si>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</si>
  <si>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</si>
  <si>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</si>
  <si>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</si>
  <si>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</si>
  <si>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</si>
  <si>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</si>
  <si>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</si>
  <si>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</si>
  <si>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</si>
  <si>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</si>
  <si>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</si>
  <si>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</si>
  <si>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</si>
  <si>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</si>
  <si>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</si>
  <si>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</si>
  <si>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</si>
  <si>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</si>
  <si>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</si>
  <si>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</si>
  <si>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</si>
  <si>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</si>
  <si>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</si>
  <si>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</si>
  <si>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</si>
  <si>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</si>
  <si>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</si>
  <si>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</si>
  <si>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</si>
  <si>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</si>
  <si>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</si>
  <si>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</si>
  <si>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</si>
  <si>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</si>
  <si>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</si>
  <si>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</si>
  <si>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</si>
  <si>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</si>
  <si>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</si>
  <si>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</si>
  <si>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</si>
  <si>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</si>
  <si>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</si>
  <si>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</si>
  <si>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</si>
  <si>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</si>
  <si>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</si>
  <si>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</si>
  <si>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</si>
  <si>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</si>
  <si>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</si>
  <si>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</si>
  <si>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</si>
  <si>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</si>
  <si>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</si>
  <si>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</si>
  <si>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</si>
  <si>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</si>
  <si>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</si>
  <si>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</si>
  <si>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</si>
  <si>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</si>
  <si>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</si>
  <si>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</si>
  <si>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</si>
  <si>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AYUDANTE MANTENIMIENTO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</si>
  <si>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</si>
  <si>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</si>
  <si>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</si>
  <si>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</si>
  <si>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</si>
  <si>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</si>
  <si>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</si>
  <si>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</si>
  <si>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</si>
  <si>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ANABEL ECHAVERRIA VARGAS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</si>
  <si>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</si>
  <si>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</si>
  <si>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</si>
  <si>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</si>
  <si>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</si>
  <si>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</si>
  <si>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</si>
  <si>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</si>
  <si>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</si>
  <si>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</si>
  <si>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</si>
  <si>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</si>
  <si>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</si>
  <si>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</si>
  <si>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JOANDRE DE LA ROSA BATISTA</t>
  </si>
  <si>
    <t>ASDRUBAL RAMON MERCEDES GONZALEZ</t>
  </si>
  <si>
    <t>PSICOLOGO II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</si>
  <si>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</si>
  <si>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</si>
  <si>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</si>
  <si>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</si>
  <si>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</si>
  <si>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</si>
  <si>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</si>
  <si>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</si>
  <si>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</si>
  <si>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</si>
  <si>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</si>
  <si>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</si>
  <si>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</si>
  <si>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</si>
  <si>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</si>
  <si>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</si>
  <si>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</si>
  <si>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</si>
  <si>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</si>
  <si>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</si>
  <si>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</si>
  <si>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</si>
  <si>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</si>
  <si>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</si>
  <si>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</si>
  <si>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</si>
  <si>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 xml:space="preserve"> EMPLEADOS FIJOS CORRESPONDIENTE AL MES DE ENERO 2023</t>
  </si>
  <si>
    <t>Director Financiero</t>
  </si>
  <si>
    <t>EMPLEADOS TEMPORALES CORRESPONDIENTE AL MES DE ENERO 2023</t>
  </si>
  <si>
    <t>EMPLEADOS FIJOS - PERSONAL DE VIGILANCIA CORRESPONDIENTE AL MES DE ENERO 2023</t>
  </si>
  <si>
    <t xml:space="preserve"> EMPLEADOS TEMPORALES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</si>
</sst>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4" fontId="6" fillId="2" borderId="15" xfId="1" applyNumberFormat="1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 vertical="center" wrapText="1"/>
    </xf>
    <xf numFmtId="4" fontId="6" fillId="4" borderId="23" xfId="1" applyNumberFormat="1" applyFont="1" applyFill="1" applyBorder="1" applyAlignment="1">
      <alignment horizontal="center" vertical="center" wrapText="1"/>
    </xf>
    <xf numFmtId="4" fontId="6" fillId="2" borderId="23" xfId="1" applyNumberFormat="1" applyFont="1" applyFill="1" applyBorder="1" applyAlignment="1">
      <alignment horizontal="center" vertical="center" wrapText="1"/>
    </xf>
    <xf numFmtId="4" fontId="6" fillId="2" borderId="29" xfId="1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/>
    </xf>
    <xf numFmtId="4" fontId="6" fillId="4" borderId="29" xfId="1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39" fontId="5" fillId="2" borderId="23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right" vertical="center" wrapText="1"/>
    </xf>
    <xf numFmtId="0" fontId="8" fillId="6" borderId="24" xfId="0" applyFont="1" applyFill="1" applyBorder="1" applyAlignment="1">
      <alignment horizontal="right" vertical="center" wrapText="1"/>
    </xf>
    <xf numFmtId="0" fontId="8" fillId="6" borderId="25" xfId="0" applyFont="1" applyFill="1" applyBorder="1" applyAlignment="1">
      <alignment horizontal="right" vertical="center" wrapText="1"/>
    </xf>
    <xf numFmtId="0" fontId="8" fillId="6" borderId="26" xfId="0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284122</xdr:colOff>
      <xdr:row>1</xdr:row>
      <xdr:rowOff>37520</xdr:rowOff>
    </xdr:from>
    <xdr:to>
      <xdr:col>2</xdr:col>
      <xdr:colOff>2372139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472" y="237545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217447</xdr:colOff>
      <xdr:row>1</xdr:row>
      <xdr:rowOff>47045</xdr:rowOff>
    </xdr:from>
    <xdr:to>
      <xdr:col>2</xdr:col>
      <xdr:colOff>2314575</xdr:colOff>
      <xdr:row>3</xdr:row>
      <xdr:rowOff>228601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272" y="2470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5"/>
  <sheetViews>
    <sheetView topLeftCell="D55" workbookViewId="0">
      <selection activeCell="M57" sqref="M57"/>
    </sheetView>
  </sheetViews>
  <sheetFormatPr baseColWidth="10" defaultRowHeight="15" x14ac:dyDescent="0.25"/>
  <cols>
    <col min="2" max="2" width="7.7109375" customWidth="1"/>
    <col min="3" max="3" width="51.140625" customWidth="1"/>
    <col min="4" max="4" width="36.42578125" customWidth="1"/>
    <col min="5" max="5" width="23.7109375" customWidth="1"/>
    <col min="6" max="6" width="11.85546875" customWidth="1"/>
    <col min="7" max="7" width="15.85546875" customWidth="1"/>
    <col min="8" max="8" width="16.5703125" customWidth="1"/>
    <col min="10" max="10" width="16" customWidth="1"/>
    <col min="11" max="11" width="13.42578125" customWidth="1"/>
    <col min="12" max="12" width="14.5703125" customWidth="1"/>
    <col min="13" max="13" width="13.7109375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ht="15.75" thickBot="1" x14ac:dyDescent="0.3">
      <c r="B2" s="1"/>
      <c r="C2" s="2"/>
      <c r="D2" s="90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7.25" customHeight="1" thickBot="1" x14ac:dyDescent="0.3">
      <c r="B3" s="3"/>
      <c r="C3" s="4"/>
      <c r="D3" s="90" t="s">
        <v>268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27" customHeight="1" thickBot="1" x14ac:dyDescent="0.3">
      <c r="B4" s="5"/>
      <c r="C4" s="6"/>
      <c r="D4" s="90" t="s">
        <v>92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6" s="8" customFormat="1" ht="26.25" thickBot="1" x14ac:dyDescent="0.3">
      <c r="B5" s="12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6" spans="2:16" ht="45" x14ac:dyDescent="0.25">
      <c r="B6" s="59">
        <v>1</v>
      </c>
      <c r="C6" s="60" t="s">
        <v>16</v>
      </c>
      <c r="D6" s="61" t="s">
        <v>31</v>
      </c>
      <c r="E6" s="62" t="s">
        <v>17</v>
      </c>
      <c r="F6" s="62" t="s">
        <v>18</v>
      </c>
      <c r="G6" s="62" t="s">
        <v>19</v>
      </c>
      <c r="H6" s="63">
        <v>125000</v>
      </c>
      <c r="I6" s="64">
        <v>0</v>
      </c>
      <c r="J6" s="63">
        <v>125000</v>
      </c>
      <c r="K6" s="64">
        <v>3587.5</v>
      </c>
      <c r="L6" s="64">
        <v>17985.990000000002</v>
      </c>
      <c r="M6" s="64">
        <v>3800</v>
      </c>
      <c r="N6" s="64">
        <v>4485</v>
      </c>
      <c r="O6" s="64">
        <f t="shared" ref="O6:O37" si="0">SUM(K6:N6)</f>
        <v>29858.49</v>
      </c>
      <c r="P6" s="64">
        <f t="shared" ref="P6:P37" si="1">H6-O6</f>
        <v>95141.51</v>
      </c>
    </row>
    <row r="7" spans="2:16" ht="45" x14ac:dyDescent="0.25">
      <c r="B7" s="50">
        <f>B6+1</f>
        <v>2</v>
      </c>
      <c r="C7" s="55" t="s">
        <v>20</v>
      </c>
      <c r="D7" s="56" t="s">
        <v>31</v>
      </c>
      <c r="E7" s="52" t="s">
        <v>21</v>
      </c>
      <c r="F7" s="52" t="s">
        <v>18</v>
      </c>
      <c r="G7" s="52" t="s">
        <v>22</v>
      </c>
      <c r="H7" s="53">
        <v>140000</v>
      </c>
      <c r="I7" s="48">
        <v>0</v>
      </c>
      <c r="J7" s="53">
        <v>140000</v>
      </c>
      <c r="K7" s="48">
        <f>H7*0.0287</f>
        <v>4018</v>
      </c>
      <c r="L7" s="48">
        <v>21514.37</v>
      </c>
      <c r="M7" s="48">
        <v>4256</v>
      </c>
      <c r="N7" s="48">
        <v>3605</v>
      </c>
      <c r="O7" s="48">
        <f t="shared" si="0"/>
        <v>33393.369999999995</v>
      </c>
      <c r="P7" s="48">
        <f t="shared" si="1"/>
        <v>106606.63</v>
      </c>
    </row>
    <row r="8" spans="2:16" ht="45" x14ac:dyDescent="0.25">
      <c r="B8" s="50">
        <v>3</v>
      </c>
      <c r="C8" s="55" t="s">
        <v>23</v>
      </c>
      <c r="D8" s="40" t="s">
        <v>31</v>
      </c>
      <c r="E8" s="51" t="s">
        <v>24</v>
      </c>
      <c r="F8" s="51" t="s">
        <v>18</v>
      </c>
      <c r="G8" s="51" t="s">
        <v>19</v>
      </c>
      <c r="H8" s="49">
        <v>50000</v>
      </c>
      <c r="I8" s="48">
        <v>0</v>
      </c>
      <c r="J8" s="49">
        <v>50000</v>
      </c>
      <c r="K8" s="48">
        <f>H8*0.0287</f>
        <v>1435</v>
      </c>
      <c r="L8" s="48">
        <v>1627.13</v>
      </c>
      <c r="M8" s="48">
        <f t="shared" ref="M8:M13" si="2">H8*0.0304</f>
        <v>1520</v>
      </c>
      <c r="N8" s="48">
        <v>14405.87</v>
      </c>
      <c r="O8" s="48">
        <f t="shared" si="0"/>
        <v>18988</v>
      </c>
      <c r="P8" s="48">
        <f t="shared" si="1"/>
        <v>31012</v>
      </c>
    </row>
    <row r="9" spans="2:16" ht="45" x14ac:dyDescent="0.25">
      <c r="B9" s="50">
        <v>4</v>
      </c>
      <c r="C9" s="57" t="s">
        <v>25</v>
      </c>
      <c r="D9" s="40" t="s">
        <v>31</v>
      </c>
      <c r="E9" s="51" t="s">
        <v>72</v>
      </c>
      <c r="F9" s="51" t="s">
        <v>18</v>
      </c>
      <c r="G9" s="51" t="s">
        <v>22</v>
      </c>
      <c r="H9" s="49">
        <v>15400</v>
      </c>
      <c r="I9" s="48">
        <v>0</v>
      </c>
      <c r="J9" s="49">
        <v>15400</v>
      </c>
      <c r="K9" s="48">
        <f>H9*0.0287</f>
        <v>441.98</v>
      </c>
      <c r="L9" s="48">
        <v>0</v>
      </c>
      <c r="M9" s="48">
        <f t="shared" si="2"/>
        <v>468.16</v>
      </c>
      <c r="N9" s="48">
        <v>25</v>
      </c>
      <c r="O9" s="48">
        <f t="shared" si="0"/>
        <v>935.1400000000001</v>
      </c>
      <c r="P9" s="48">
        <f t="shared" si="1"/>
        <v>14464.86</v>
      </c>
    </row>
    <row r="10" spans="2:16" ht="45" x14ac:dyDescent="0.25">
      <c r="B10" s="50">
        <v>5</v>
      </c>
      <c r="C10" s="57" t="s">
        <v>26</v>
      </c>
      <c r="D10" s="56" t="s">
        <v>31</v>
      </c>
      <c r="E10" s="52" t="s">
        <v>27</v>
      </c>
      <c r="F10" s="52" t="s">
        <v>18</v>
      </c>
      <c r="G10" s="52" t="s">
        <v>19</v>
      </c>
      <c r="H10" s="53">
        <v>17600</v>
      </c>
      <c r="I10" s="48">
        <v>0</v>
      </c>
      <c r="J10" s="53">
        <v>17600</v>
      </c>
      <c r="K10" s="48">
        <f>H10*0.0287</f>
        <v>505.12</v>
      </c>
      <c r="L10" s="48">
        <v>0</v>
      </c>
      <c r="M10" s="48">
        <f t="shared" si="2"/>
        <v>535.04</v>
      </c>
      <c r="N10" s="48">
        <v>25</v>
      </c>
      <c r="O10" s="48">
        <f t="shared" si="0"/>
        <v>1065.1599999999999</v>
      </c>
      <c r="P10" s="48">
        <f t="shared" si="1"/>
        <v>16534.84</v>
      </c>
    </row>
    <row r="11" spans="2:16" ht="45" x14ac:dyDescent="0.25">
      <c r="B11" s="50">
        <v>6</v>
      </c>
      <c r="C11" s="55" t="s">
        <v>28</v>
      </c>
      <c r="D11" s="56" t="s">
        <v>31</v>
      </c>
      <c r="E11" s="54" t="s">
        <v>29</v>
      </c>
      <c r="F11" s="51" t="s">
        <v>18</v>
      </c>
      <c r="G11" s="51" t="s">
        <v>22</v>
      </c>
      <c r="H11" s="49">
        <v>75000</v>
      </c>
      <c r="I11" s="48">
        <v>0</v>
      </c>
      <c r="J11" s="49">
        <v>75000</v>
      </c>
      <c r="K11" s="48">
        <v>2152.5</v>
      </c>
      <c r="L11" s="48">
        <v>6309.38</v>
      </c>
      <c r="M11" s="48">
        <f t="shared" si="2"/>
        <v>2280</v>
      </c>
      <c r="N11" s="48">
        <v>4485</v>
      </c>
      <c r="O11" s="48">
        <f t="shared" si="0"/>
        <v>15226.880000000001</v>
      </c>
      <c r="P11" s="48">
        <f t="shared" si="1"/>
        <v>59773.119999999995</v>
      </c>
    </row>
    <row r="12" spans="2:16" ht="45" x14ac:dyDescent="0.25">
      <c r="B12" s="50">
        <v>7</v>
      </c>
      <c r="C12" s="55" t="s">
        <v>260</v>
      </c>
      <c r="D12" s="56" t="s">
        <v>31</v>
      </c>
      <c r="E12" s="54" t="s">
        <v>261</v>
      </c>
      <c r="F12" s="51" t="s">
        <v>18</v>
      </c>
      <c r="G12" s="51" t="s">
        <v>22</v>
      </c>
      <c r="H12" s="49">
        <v>97000</v>
      </c>
      <c r="I12" s="48">
        <v>0</v>
      </c>
      <c r="J12" s="49">
        <v>97000</v>
      </c>
      <c r="K12" s="48">
        <v>2783.9</v>
      </c>
      <c r="L12" s="48">
        <v>10643.47</v>
      </c>
      <c r="M12" s="48">
        <f t="shared" si="2"/>
        <v>2948.8</v>
      </c>
      <c r="N12" s="48">
        <v>3049.9</v>
      </c>
      <c r="O12" s="48">
        <f t="shared" si="0"/>
        <v>19426.07</v>
      </c>
      <c r="P12" s="48">
        <f t="shared" si="1"/>
        <v>77573.929999999993</v>
      </c>
    </row>
    <row r="13" spans="2:16" ht="45" x14ac:dyDescent="0.25">
      <c r="B13" s="50">
        <f t="shared" ref="B13" si="3">B12+1</f>
        <v>8</v>
      </c>
      <c r="C13" s="55" t="s">
        <v>245</v>
      </c>
      <c r="D13" s="56" t="s">
        <v>31</v>
      </c>
      <c r="E13" s="54" t="s">
        <v>246</v>
      </c>
      <c r="F13" s="51" t="s">
        <v>18</v>
      </c>
      <c r="G13" s="51" t="s">
        <v>22</v>
      </c>
      <c r="H13" s="49">
        <v>30000</v>
      </c>
      <c r="I13" s="48">
        <v>0</v>
      </c>
      <c r="J13" s="49">
        <v>30000</v>
      </c>
      <c r="K13" s="48">
        <v>861</v>
      </c>
      <c r="L13" s="48">
        <v>0</v>
      </c>
      <c r="M13" s="48">
        <f t="shared" si="2"/>
        <v>912</v>
      </c>
      <c r="N13" s="48">
        <v>25</v>
      </c>
      <c r="O13" s="48">
        <f t="shared" si="0"/>
        <v>1798</v>
      </c>
      <c r="P13" s="48">
        <f t="shared" si="1"/>
        <v>28202</v>
      </c>
    </row>
    <row r="14" spans="2:16" ht="45" x14ac:dyDescent="0.25">
      <c r="B14" s="50">
        <v>9</v>
      </c>
      <c r="C14" s="55" t="s">
        <v>30</v>
      </c>
      <c r="D14" s="40" t="s">
        <v>31</v>
      </c>
      <c r="E14" s="51" t="s">
        <v>32</v>
      </c>
      <c r="F14" s="51" t="s">
        <v>18</v>
      </c>
      <c r="G14" s="51" t="s">
        <v>33</v>
      </c>
      <c r="H14" s="49">
        <v>175000</v>
      </c>
      <c r="I14" s="48">
        <v>0</v>
      </c>
      <c r="J14" s="49">
        <v>175000</v>
      </c>
      <c r="K14" s="48">
        <f>H14*0.0287</f>
        <v>5022.5</v>
      </c>
      <c r="L14" s="48">
        <v>29841.29</v>
      </c>
      <c r="M14" s="48">
        <v>4943.8</v>
      </c>
      <c r="N14" s="48">
        <v>25</v>
      </c>
      <c r="O14" s="48">
        <f t="shared" si="0"/>
        <v>39832.590000000004</v>
      </c>
      <c r="P14" s="48">
        <f t="shared" si="1"/>
        <v>135167.41</v>
      </c>
    </row>
    <row r="15" spans="2:16" ht="45" x14ac:dyDescent="0.25">
      <c r="B15" s="50">
        <v>10</v>
      </c>
      <c r="C15" s="57" t="s">
        <v>34</v>
      </c>
      <c r="D15" s="56" t="s">
        <v>31</v>
      </c>
      <c r="E15" s="52" t="s">
        <v>35</v>
      </c>
      <c r="F15" s="52" t="s">
        <v>18</v>
      </c>
      <c r="G15" s="52" t="s">
        <v>19</v>
      </c>
      <c r="H15" s="53">
        <v>111253</v>
      </c>
      <c r="I15" s="48">
        <v>0</v>
      </c>
      <c r="J15" s="53">
        <v>111253</v>
      </c>
      <c r="K15" s="48">
        <f>H15*0.0287</f>
        <v>3192.9611</v>
      </c>
      <c r="L15" s="48">
        <v>14752.36</v>
      </c>
      <c r="M15" s="48">
        <v>3382.09</v>
      </c>
      <c r="N15" s="48">
        <v>25</v>
      </c>
      <c r="O15" s="48">
        <f t="shared" si="0"/>
        <v>21352.411100000001</v>
      </c>
      <c r="P15" s="48">
        <f t="shared" si="1"/>
        <v>89900.588900000002</v>
      </c>
    </row>
    <row r="16" spans="2:16" ht="45" x14ac:dyDescent="0.25">
      <c r="B16" s="50">
        <v>11</v>
      </c>
      <c r="C16" s="57" t="s">
        <v>36</v>
      </c>
      <c r="D16" s="40" t="s">
        <v>31</v>
      </c>
      <c r="E16" s="54" t="s">
        <v>37</v>
      </c>
      <c r="F16" s="51" t="s">
        <v>18</v>
      </c>
      <c r="G16" s="51" t="s">
        <v>22</v>
      </c>
      <c r="H16" s="49">
        <v>175000</v>
      </c>
      <c r="I16" s="48">
        <v>0</v>
      </c>
      <c r="J16" s="49">
        <v>175000</v>
      </c>
      <c r="K16" s="48">
        <v>5022.5</v>
      </c>
      <c r="L16" s="48">
        <v>29841.29</v>
      </c>
      <c r="M16" s="48">
        <v>4943.8</v>
      </c>
      <c r="N16" s="48">
        <v>8065</v>
      </c>
      <c r="O16" s="48">
        <f t="shared" si="0"/>
        <v>47872.590000000004</v>
      </c>
      <c r="P16" s="48">
        <f t="shared" si="1"/>
        <v>127127.41</v>
      </c>
    </row>
    <row r="17" spans="2:16" ht="45" x14ac:dyDescent="0.25">
      <c r="B17" s="50">
        <v>12</v>
      </c>
      <c r="C17" s="57" t="s">
        <v>38</v>
      </c>
      <c r="D17" s="56" t="s">
        <v>31</v>
      </c>
      <c r="E17" s="52" t="s">
        <v>39</v>
      </c>
      <c r="F17" s="52" t="s">
        <v>18</v>
      </c>
      <c r="G17" s="52" t="s">
        <v>19</v>
      </c>
      <c r="H17" s="53">
        <v>80000</v>
      </c>
      <c r="I17" s="48">
        <v>0</v>
      </c>
      <c r="J17" s="53">
        <v>80000</v>
      </c>
      <c r="K17" s="48">
        <f t="shared" ref="K17:K28" si="4">H17*0.0287</f>
        <v>2296</v>
      </c>
      <c r="L17" s="48">
        <v>7400.87</v>
      </c>
      <c r="M17" s="48">
        <f>H17*0.0304</f>
        <v>2432</v>
      </c>
      <c r="N17" s="48">
        <v>5125</v>
      </c>
      <c r="O17" s="48">
        <f t="shared" si="0"/>
        <v>17253.87</v>
      </c>
      <c r="P17" s="48">
        <f t="shared" si="1"/>
        <v>62746.130000000005</v>
      </c>
    </row>
    <row r="18" spans="2:16" ht="45" x14ac:dyDescent="0.25">
      <c r="B18" s="50">
        <v>13</v>
      </c>
      <c r="C18" s="55" t="s">
        <v>40</v>
      </c>
      <c r="D18" s="40" t="s">
        <v>31</v>
      </c>
      <c r="E18" s="51" t="s">
        <v>41</v>
      </c>
      <c r="F18" s="51" t="s">
        <v>18</v>
      </c>
      <c r="G18" s="51" t="s">
        <v>22</v>
      </c>
      <c r="H18" s="49">
        <v>75000</v>
      </c>
      <c r="I18" s="48" t="s">
        <v>42</v>
      </c>
      <c r="J18" s="49">
        <v>75000</v>
      </c>
      <c r="K18" s="48">
        <f t="shared" si="4"/>
        <v>2152.5</v>
      </c>
      <c r="L18" s="48">
        <v>6309.38</v>
      </c>
      <c r="M18" s="48">
        <f>H18*0.0304</f>
        <v>2280</v>
      </c>
      <c r="N18" s="48">
        <v>1815</v>
      </c>
      <c r="O18" s="48">
        <f t="shared" si="0"/>
        <v>12556.880000000001</v>
      </c>
      <c r="P18" s="48">
        <f t="shared" si="1"/>
        <v>62443.119999999995</v>
      </c>
    </row>
    <row r="19" spans="2:16" ht="45" x14ac:dyDescent="0.25">
      <c r="B19" s="50">
        <f t="shared" ref="B19" si="5">B18+1</f>
        <v>14</v>
      </c>
      <c r="C19" s="55" t="s">
        <v>43</v>
      </c>
      <c r="D19" s="40" t="s">
        <v>31</v>
      </c>
      <c r="E19" s="51" t="s">
        <v>44</v>
      </c>
      <c r="F19" s="51" t="s">
        <v>18</v>
      </c>
      <c r="G19" s="51" t="s">
        <v>22</v>
      </c>
      <c r="H19" s="49">
        <v>150000</v>
      </c>
      <c r="I19" s="48">
        <v>0</v>
      </c>
      <c r="J19" s="49">
        <v>150000</v>
      </c>
      <c r="K19" s="48">
        <f t="shared" si="4"/>
        <v>4305</v>
      </c>
      <c r="L19" s="48">
        <v>23866.62</v>
      </c>
      <c r="M19" s="48">
        <v>4560</v>
      </c>
      <c r="N19" s="48">
        <v>2695</v>
      </c>
      <c r="O19" s="48">
        <f t="shared" si="0"/>
        <v>35426.619999999995</v>
      </c>
      <c r="P19" s="48">
        <f t="shared" si="1"/>
        <v>114573.38</v>
      </c>
    </row>
    <row r="20" spans="2:16" ht="45" x14ac:dyDescent="0.25">
      <c r="B20" s="50">
        <v>15</v>
      </c>
      <c r="C20" s="55" t="s">
        <v>243</v>
      </c>
      <c r="D20" s="40" t="s">
        <v>31</v>
      </c>
      <c r="E20" s="51" t="s">
        <v>209</v>
      </c>
      <c r="F20" s="51" t="s">
        <v>18</v>
      </c>
      <c r="G20" s="51" t="s">
        <v>19</v>
      </c>
      <c r="H20" s="49">
        <v>45000</v>
      </c>
      <c r="I20" s="48">
        <v>0</v>
      </c>
      <c r="J20" s="49">
        <v>450000</v>
      </c>
      <c r="K20" s="48">
        <f t="shared" si="4"/>
        <v>1291.5</v>
      </c>
      <c r="L20" s="48">
        <v>1148.33</v>
      </c>
      <c r="M20" s="48">
        <v>1368</v>
      </c>
      <c r="N20" s="48">
        <v>25</v>
      </c>
      <c r="O20" s="48">
        <f t="shared" si="0"/>
        <v>3832.83</v>
      </c>
      <c r="P20" s="48">
        <f t="shared" si="1"/>
        <v>41167.17</v>
      </c>
    </row>
    <row r="21" spans="2:16" ht="45" x14ac:dyDescent="0.25">
      <c r="B21" s="50">
        <v>16</v>
      </c>
      <c r="C21" s="55" t="s">
        <v>253</v>
      </c>
      <c r="D21" s="40" t="s">
        <v>31</v>
      </c>
      <c r="E21" s="51" t="s">
        <v>103</v>
      </c>
      <c r="F21" s="51" t="s">
        <v>18</v>
      </c>
      <c r="G21" s="51" t="s">
        <v>19</v>
      </c>
      <c r="H21" s="49">
        <v>140000</v>
      </c>
      <c r="I21" s="48">
        <v>0</v>
      </c>
      <c r="J21" s="49">
        <v>140000</v>
      </c>
      <c r="K21" s="48">
        <f t="shared" si="4"/>
        <v>4018</v>
      </c>
      <c r="L21" s="48">
        <v>21514.37</v>
      </c>
      <c r="M21" s="48">
        <v>4256</v>
      </c>
      <c r="N21" s="48">
        <v>2695</v>
      </c>
      <c r="O21" s="48">
        <f t="shared" si="0"/>
        <v>32483.37</v>
      </c>
      <c r="P21" s="48">
        <f t="shared" si="1"/>
        <v>107516.63</v>
      </c>
    </row>
    <row r="22" spans="2:16" ht="45" x14ac:dyDescent="0.25">
      <c r="B22" s="50">
        <f t="shared" ref="B22" si="6">B21+1</f>
        <v>17</v>
      </c>
      <c r="C22" s="55" t="s">
        <v>45</v>
      </c>
      <c r="D22" s="56" t="s">
        <v>31</v>
      </c>
      <c r="E22" s="52" t="s">
        <v>46</v>
      </c>
      <c r="F22" s="52" t="s">
        <v>18</v>
      </c>
      <c r="G22" s="52" t="s">
        <v>19</v>
      </c>
      <c r="H22" s="53">
        <v>46000</v>
      </c>
      <c r="I22" s="48">
        <v>0</v>
      </c>
      <c r="J22" s="53">
        <v>46000</v>
      </c>
      <c r="K22" s="48">
        <f t="shared" si="4"/>
        <v>1320.2</v>
      </c>
      <c r="L22" s="48">
        <v>1062.5899999999999</v>
      </c>
      <c r="M22" s="48">
        <f>H22*0.0304</f>
        <v>1398.4</v>
      </c>
      <c r="N22" s="48">
        <v>1537.45</v>
      </c>
      <c r="O22" s="48">
        <f t="shared" si="0"/>
        <v>5318.64</v>
      </c>
      <c r="P22" s="48">
        <f t="shared" si="1"/>
        <v>40681.360000000001</v>
      </c>
    </row>
    <row r="23" spans="2:16" ht="45" x14ac:dyDescent="0.25">
      <c r="B23" s="50">
        <v>18</v>
      </c>
      <c r="C23" s="55" t="s">
        <v>47</v>
      </c>
      <c r="D23" s="56" t="s">
        <v>31</v>
      </c>
      <c r="E23" s="52" t="s">
        <v>48</v>
      </c>
      <c r="F23" s="52" t="s">
        <v>18</v>
      </c>
      <c r="G23" s="52" t="s">
        <v>19</v>
      </c>
      <c r="H23" s="53">
        <v>143000</v>
      </c>
      <c r="I23" s="48">
        <v>0</v>
      </c>
      <c r="J23" s="53">
        <v>143000</v>
      </c>
      <c r="K23" s="48">
        <f t="shared" si="4"/>
        <v>4104.1000000000004</v>
      </c>
      <c r="L23" s="48">
        <v>22220.04</v>
      </c>
      <c r="M23" s="48">
        <f>H23*0.0304</f>
        <v>4347.2</v>
      </c>
      <c r="N23" s="48">
        <v>25</v>
      </c>
      <c r="O23" s="48">
        <f t="shared" si="0"/>
        <v>30696.34</v>
      </c>
      <c r="P23" s="48">
        <f t="shared" si="1"/>
        <v>112303.66</v>
      </c>
    </row>
    <row r="24" spans="2:16" ht="45" x14ac:dyDescent="0.25">
      <c r="B24" s="50">
        <v>19</v>
      </c>
      <c r="C24" s="57" t="s">
        <v>49</v>
      </c>
      <c r="D24" s="40" t="s">
        <v>31</v>
      </c>
      <c r="E24" s="51" t="s">
        <v>50</v>
      </c>
      <c r="F24" s="51" t="s">
        <v>18</v>
      </c>
      <c r="G24" s="51" t="s">
        <v>19</v>
      </c>
      <c r="H24" s="49">
        <v>44500</v>
      </c>
      <c r="I24" s="48">
        <v>0</v>
      </c>
      <c r="J24" s="49">
        <v>44500</v>
      </c>
      <c r="K24" s="48">
        <f t="shared" si="4"/>
        <v>1277.1500000000001</v>
      </c>
      <c r="L24" s="48">
        <v>1077.76</v>
      </c>
      <c r="M24" s="48">
        <v>1352.8</v>
      </c>
      <c r="N24" s="48">
        <v>25</v>
      </c>
      <c r="O24" s="48">
        <f t="shared" si="0"/>
        <v>3732.71</v>
      </c>
      <c r="P24" s="48">
        <f t="shared" si="1"/>
        <v>40767.29</v>
      </c>
    </row>
    <row r="25" spans="2:16" ht="45" x14ac:dyDescent="0.25">
      <c r="B25" s="50">
        <f t="shared" ref="B25" si="7">B24+1</f>
        <v>20</v>
      </c>
      <c r="C25" s="55" t="s">
        <v>51</v>
      </c>
      <c r="D25" s="40" t="s">
        <v>31</v>
      </c>
      <c r="E25" s="51" t="s">
        <v>52</v>
      </c>
      <c r="F25" s="51" t="s">
        <v>18</v>
      </c>
      <c r="G25" s="51" t="s">
        <v>19</v>
      </c>
      <c r="H25" s="49">
        <v>68000</v>
      </c>
      <c r="I25" s="48">
        <v>0</v>
      </c>
      <c r="J25" s="49">
        <v>68000</v>
      </c>
      <c r="K25" s="48">
        <f t="shared" si="4"/>
        <v>1951.6</v>
      </c>
      <c r="L25" s="48">
        <v>4992.12</v>
      </c>
      <c r="M25" s="48">
        <f>H25*0.0304</f>
        <v>2067.1999999999998</v>
      </c>
      <c r="N25" s="48">
        <v>25</v>
      </c>
      <c r="O25" s="48">
        <f t="shared" si="0"/>
        <v>9035.9199999999983</v>
      </c>
      <c r="P25" s="48">
        <f t="shared" si="1"/>
        <v>58964.08</v>
      </c>
    </row>
    <row r="26" spans="2:16" ht="45" x14ac:dyDescent="0.25">
      <c r="B26" s="50">
        <v>21</v>
      </c>
      <c r="C26" s="55" t="s">
        <v>53</v>
      </c>
      <c r="D26" s="58" t="s">
        <v>31</v>
      </c>
      <c r="E26" s="51" t="s">
        <v>44</v>
      </c>
      <c r="F26" s="51" t="s">
        <v>18</v>
      </c>
      <c r="G26" s="51" t="s">
        <v>22</v>
      </c>
      <c r="H26" s="49">
        <v>130000</v>
      </c>
      <c r="I26" s="48">
        <v>0</v>
      </c>
      <c r="J26" s="49">
        <v>130000</v>
      </c>
      <c r="K26" s="48">
        <f t="shared" si="4"/>
        <v>3731</v>
      </c>
      <c r="L26" s="48">
        <v>19162.12</v>
      </c>
      <c r="M26" s="48">
        <f>H26*0.0304</f>
        <v>3952</v>
      </c>
      <c r="N26" s="48">
        <v>3605</v>
      </c>
      <c r="O26" s="48">
        <f t="shared" si="0"/>
        <v>30450.12</v>
      </c>
      <c r="P26" s="48">
        <f t="shared" si="1"/>
        <v>99549.88</v>
      </c>
    </row>
    <row r="27" spans="2:16" ht="45" x14ac:dyDescent="0.25">
      <c r="B27" s="50">
        <v>22</v>
      </c>
      <c r="C27" s="57" t="s">
        <v>54</v>
      </c>
      <c r="D27" s="40" t="s">
        <v>31</v>
      </c>
      <c r="E27" s="51" t="s">
        <v>55</v>
      </c>
      <c r="F27" s="51" t="s">
        <v>18</v>
      </c>
      <c r="G27" s="51" t="s">
        <v>22</v>
      </c>
      <c r="H27" s="49">
        <v>75000</v>
      </c>
      <c r="I27" s="48">
        <v>0</v>
      </c>
      <c r="J27" s="49">
        <v>75000</v>
      </c>
      <c r="K27" s="48">
        <f t="shared" si="4"/>
        <v>2152.5</v>
      </c>
      <c r="L27" s="48">
        <v>6006.89</v>
      </c>
      <c r="M27" s="48">
        <f>H27*0.0304</f>
        <v>2280</v>
      </c>
      <c r="N27" s="48">
        <v>1537.45</v>
      </c>
      <c r="O27" s="48">
        <f t="shared" si="0"/>
        <v>11976.84</v>
      </c>
      <c r="P27" s="48">
        <f t="shared" si="1"/>
        <v>63023.16</v>
      </c>
    </row>
    <row r="28" spans="2:16" ht="45" x14ac:dyDescent="0.25">
      <c r="B28" s="50">
        <f t="shared" ref="B28" si="8">B27+1</f>
        <v>23</v>
      </c>
      <c r="C28" s="57" t="s">
        <v>247</v>
      </c>
      <c r="D28" s="40" t="s">
        <v>31</v>
      </c>
      <c r="E28" s="51" t="s">
        <v>103</v>
      </c>
      <c r="F28" s="51" t="s">
        <v>18</v>
      </c>
      <c r="G28" s="51" t="s">
        <v>22</v>
      </c>
      <c r="H28" s="49">
        <v>100000</v>
      </c>
      <c r="I28" s="48">
        <v>0</v>
      </c>
      <c r="J28" s="49">
        <v>100000</v>
      </c>
      <c r="K28" s="48">
        <f t="shared" si="4"/>
        <v>2870</v>
      </c>
      <c r="L28" s="48">
        <v>12105.37</v>
      </c>
      <c r="M28" s="48">
        <f>H28*0.0304</f>
        <v>3040</v>
      </c>
      <c r="N28" s="48">
        <v>25</v>
      </c>
      <c r="O28" s="48">
        <f t="shared" si="0"/>
        <v>18040.370000000003</v>
      </c>
      <c r="P28" s="48">
        <f t="shared" si="1"/>
        <v>81959.63</v>
      </c>
    </row>
    <row r="29" spans="2:16" ht="45" x14ac:dyDescent="0.25">
      <c r="B29" s="50">
        <v>24</v>
      </c>
      <c r="C29" s="57" t="s">
        <v>56</v>
      </c>
      <c r="D29" s="40" t="s">
        <v>31</v>
      </c>
      <c r="E29" s="51" t="s">
        <v>57</v>
      </c>
      <c r="F29" s="51" t="s">
        <v>18</v>
      </c>
      <c r="G29" s="51" t="s">
        <v>19</v>
      </c>
      <c r="H29" s="49">
        <v>80000</v>
      </c>
      <c r="I29" s="48">
        <v>0</v>
      </c>
      <c r="J29" s="49">
        <v>80000</v>
      </c>
      <c r="K29" s="48">
        <v>2296</v>
      </c>
      <c r="L29" s="48">
        <v>7400.87</v>
      </c>
      <c r="M29" s="48">
        <v>2432</v>
      </c>
      <c r="N29" s="48">
        <v>25</v>
      </c>
      <c r="O29" s="48">
        <f t="shared" si="0"/>
        <v>12153.869999999999</v>
      </c>
      <c r="P29" s="48">
        <f t="shared" si="1"/>
        <v>67846.13</v>
      </c>
    </row>
    <row r="30" spans="2:16" ht="45" x14ac:dyDescent="0.25">
      <c r="B30" s="50">
        <v>25</v>
      </c>
      <c r="C30" s="57" t="s">
        <v>58</v>
      </c>
      <c r="D30" s="56" t="s">
        <v>31</v>
      </c>
      <c r="E30" s="52" t="s">
        <v>59</v>
      </c>
      <c r="F30" s="52" t="s">
        <v>18</v>
      </c>
      <c r="G30" s="52" t="s">
        <v>22</v>
      </c>
      <c r="H30" s="53">
        <v>50000</v>
      </c>
      <c r="I30" s="48">
        <v>0</v>
      </c>
      <c r="J30" s="53">
        <v>50000</v>
      </c>
      <c r="K30" s="48">
        <f>H30*0.0287</f>
        <v>1435</v>
      </c>
      <c r="L30" s="48">
        <v>1854</v>
      </c>
      <c r="M30" s="48">
        <f>H30*0.0304</f>
        <v>1520</v>
      </c>
      <c r="N30" s="48">
        <v>25</v>
      </c>
      <c r="O30" s="48">
        <f t="shared" si="0"/>
        <v>4834</v>
      </c>
      <c r="P30" s="48">
        <f t="shared" si="1"/>
        <v>45166</v>
      </c>
    </row>
    <row r="31" spans="2:16" ht="45" x14ac:dyDescent="0.25">
      <c r="B31" s="50">
        <f t="shared" ref="B31" si="9">B30+1</f>
        <v>26</v>
      </c>
      <c r="C31" s="55" t="s">
        <v>60</v>
      </c>
      <c r="D31" s="56" t="s">
        <v>31</v>
      </c>
      <c r="E31" s="52" t="s">
        <v>17</v>
      </c>
      <c r="F31" s="52" t="s">
        <v>18</v>
      </c>
      <c r="G31" s="52" t="s">
        <v>22</v>
      </c>
      <c r="H31" s="53">
        <v>175000</v>
      </c>
      <c r="I31" s="48">
        <v>0</v>
      </c>
      <c r="J31" s="53">
        <v>175000</v>
      </c>
      <c r="K31" s="48">
        <v>5022.5</v>
      </c>
      <c r="L31" s="48">
        <v>29841.29</v>
      </c>
      <c r="M31" s="48">
        <v>4943.8</v>
      </c>
      <c r="N31" s="48">
        <v>25</v>
      </c>
      <c r="O31" s="48">
        <f t="shared" si="0"/>
        <v>39832.590000000004</v>
      </c>
      <c r="P31" s="48">
        <f t="shared" si="1"/>
        <v>135167.41</v>
      </c>
    </row>
    <row r="32" spans="2:16" ht="45" x14ac:dyDescent="0.25">
      <c r="B32" s="50">
        <v>27</v>
      </c>
      <c r="C32" s="57" t="s">
        <v>254</v>
      </c>
      <c r="D32" s="40" t="s">
        <v>31</v>
      </c>
      <c r="E32" s="51" t="s">
        <v>90</v>
      </c>
      <c r="F32" s="51" t="s">
        <v>18</v>
      </c>
      <c r="G32" s="51" t="s">
        <v>22</v>
      </c>
      <c r="H32" s="49">
        <v>20000</v>
      </c>
      <c r="I32" s="48">
        <v>0</v>
      </c>
      <c r="J32" s="49">
        <v>20000</v>
      </c>
      <c r="K32" s="48">
        <v>574</v>
      </c>
      <c r="L32" s="48">
        <v>0</v>
      </c>
      <c r="M32" s="48">
        <v>608</v>
      </c>
      <c r="N32" s="48">
        <v>25</v>
      </c>
      <c r="O32" s="48">
        <f t="shared" si="0"/>
        <v>1207</v>
      </c>
      <c r="P32" s="48">
        <f t="shared" si="1"/>
        <v>18793</v>
      </c>
    </row>
    <row r="33" spans="2:16" ht="45" x14ac:dyDescent="0.25">
      <c r="B33" s="50">
        <v>28</v>
      </c>
      <c r="C33" s="57" t="s">
        <v>61</v>
      </c>
      <c r="D33" s="40" t="s">
        <v>31</v>
      </c>
      <c r="E33" s="51" t="s">
        <v>62</v>
      </c>
      <c r="F33" s="51" t="s">
        <v>18</v>
      </c>
      <c r="G33" s="51" t="s">
        <v>22</v>
      </c>
      <c r="H33" s="49">
        <v>22000</v>
      </c>
      <c r="I33" s="48">
        <v>0</v>
      </c>
      <c r="J33" s="49">
        <v>22000</v>
      </c>
      <c r="K33" s="48">
        <v>631.4</v>
      </c>
      <c r="L33" s="48">
        <v>0</v>
      </c>
      <c r="M33" s="48">
        <v>668.8</v>
      </c>
      <c r="N33" s="48">
        <v>25</v>
      </c>
      <c r="O33" s="48">
        <f t="shared" si="0"/>
        <v>1325.1999999999998</v>
      </c>
      <c r="P33" s="48">
        <f t="shared" si="1"/>
        <v>20674.8</v>
      </c>
    </row>
    <row r="34" spans="2:16" ht="45" x14ac:dyDescent="0.25">
      <c r="B34" s="50">
        <f t="shared" ref="B34" si="10">B33+1</f>
        <v>29</v>
      </c>
      <c r="C34" s="57" t="s">
        <v>63</v>
      </c>
      <c r="D34" s="40" t="s">
        <v>31</v>
      </c>
      <c r="E34" s="51" t="s">
        <v>57</v>
      </c>
      <c r="F34" s="51" t="s">
        <v>18</v>
      </c>
      <c r="G34" s="51" t="s">
        <v>22</v>
      </c>
      <c r="H34" s="49">
        <v>40000</v>
      </c>
      <c r="I34" s="48">
        <v>0</v>
      </c>
      <c r="J34" s="49">
        <v>40000</v>
      </c>
      <c r="K34" s="48">
        <f>H34*0.0287</f>
        <v>1148</v>
      </c>
      <c r="L34" s="48">
        <v>442.65</v>
      </c>
      <c r="M34" s="48">
        <f>H34*0.0304</f>
        <v>1216</v>
      </c>
      <c r="N34" s="48">
        <v>25</v>
      </c>
      <c r="O34" s="48">
        <f t="shared" si="0"/>
        <v>2831.65</v>
      </c>
      <c r="P34" s="48">
        <f t="shared" si="1"/>
        <v>37168.35</v>
      </c>
    </row>
    <row r="35" spans="2:16" ht="45" x14ac:dyDescent="0.25">
      <c r="B35" s="50">
        <v>30</v>
      </c>
      <c r="C35" s="55" t="s">
        <v>64</v>
      </c>
      <c r="D35" s="56" t="s">
        <v>31</v>
      </c>
      <c r="E35" s="52" t="s">
        <v>65</v>
      </c>
      <c r="F35" s="52" t="s">
        <v>18</v>
      </c>
      <c r="G35" s="52" t="s">
        <v>22</v>
      </c>
      <c r="H35" s="53">
        <v>120000</v>
      </c>
      <c r="I35" s="48">
        <v>0</v>
      </c>
      <c r="J35" s="53">
        <v>120000</v>
      </c>
      <c r="K35" s="48">
        <f>H35*0.0287</f>
        <v>3444</v>
      </c>
      <c r="L35" s="48">
        <v>16809.87</v>
      </c>
      <c r="M35" s="48">
        <f>H35*0.0304</f>
        <v>3648</v>
      </c>
      <c r="N35" s="48">
        <v>25</v>
      </c>
      <c r="O35" s="48">
        <f t="shared" si="0"/>
        <v>23926.87</v>
      </c>
      <c r="P35" s="48">
        <f t="shared" si="1"/>
        <v>96073.13</v>
      </c>
    </row>
    <row r="36" spans="2:16" ht="45" x14ac:dyDescent="0.25">
      <c r="B36" s="50">
        <v>31</v>
      </c>
      <c r="C36" s="57" t="s">
        <v>66</v>
      </c>
      <c r="D36" s="40" t="s">
        <v>31</v>
      </c>
      <c r="E36" s="51" t="s">
        <v>27</v>
      </c>
      <c r="F36" s="51" t="s">
        <v>18</v>
      </c>
      <c r="G36" s="51" t="s">
        <v>19</v>
      </c>
      <c r="H36" s="49">
        <v>24675</v>
      </c>
      <c r="I36" s="48">
        <v>0</v>
      </c>
      <c r="J36" s="49">
        <v>24675</v>
      </c>
      <c r="K36" s="48">
        <f>H36*0.0287</f>
        <v>708.17250000000001</v>
      </c>
      <c r="L36" s="48">
        <v>0</v>
      </c>
      <c r="M36" s="48">
        <f>H36*0.0304</f>
        <v>750.12</v>
      </c>
      <c r="N36" s="48">
        <v>25</v>
      </c>
      <c r="O36" s="48">
        <f t="shared" si="0"/>
        <v>1483.2925</v>
      </c>
      <c r="P36" s="48">
        <f t="shared" si="1"/>
        <v>23191.7075</v>
      </c>
    </row>
    <row r="37" spans="2:16" ht="45" x14ac:dyDescent="0.25">
      <c r="B37" s="50">
        <f t="shared" ref="B37" si="11">B36+1</f>
        <v>32</v>
      </c>
      <c r="C37" s="57" t="s">
        <v>248</v>
      </c>
      <c r="D37" s="40" t="s">
        <v>31</v>
      </c>
      <c r="E37" s="51" t="s">
        <v>249</v>
      </c>
      <c r="F37" s="51" t="s">
        <v>18</v>
      </c>
      <c r="G37" s="51" t="s">
        <v>19</v>
      </c>
      <c r="H37" s="49">
        <v>80000</v>
      </c>
      <c r="I37" s="48">
        <v>0</v>
      </c>
      <c r="J37" s="49">
        <v>80000</v>
      </c>
      <c r="K37" s="48">
        <f>H37*0.0287</f>
        <v>2296</v>
      </c>
      <c r="L37" s="48">
        <v>7400.87</v>
      </c>
      <c r="M37" s="48">
        <f>H37*0.0304</f>
        <v>2432</v>
      </c>
      <c r="N37" s="48">
        <v>2470</v>
      </c>
      <c r="O37" s="48">
        <f t="shared" si="0"/>
        <v>14598.869999999999</v>
      </c>
      <c r="P37" s="48">
        <f t="shared" si="1"/>
        <v>65401.130000000005</v>
      </c>
    </row>
    <row r="38" spans="2:16" ht="45" x14ac:dyDescent="0.25">
      <c r="B38" s="50">
        <v>33</v>
      </c>
      <c r="C38" s="57" t="s">
        <v>67</v>
      </c>
      <c r="D38" s="40" t="s">
        <v>31</v>
      </c>
      <c r="E38" s="51" t="s">
        <v>68</v>
      </c>
      <c r="F38" s="51" t="s">
        <v>18</v>
      </c>
      <c r="G38" s="51" t="s">
        <v>22</v>
      </c>
      <c r="H38" s="49">
        <v>60000</v>
      </c>
      <c r="I38" s="48">
        <v>0</v>
      </c>
      <c r="J38" s="49">
        <v>60000</v>
      </c>
      <c r="K38" s="48">
        <f>H38*0.0287</f>
        <v>1722</v>
      </c>
      <c r="L38" s="48">
        <v>3486.68</v>
      </c>
      <c r="M38" s="48">
        <f>H38*0.0304</f>
        <v>1824</v>
      </c>
      <c r="N38" s="48">
        <v>25</v>
      </c>
      <c r="O38" s="48">
        <f t="shared" ref="O38:O58" si="12">SUM(K38:N38)</f>
        <v>7057.68</v>
      </c>
      <c r="P38" s="48">
        <f t="shared" ref="P38:P58" si="13">H38-O38</f>
        <v>52942.32</v>
      </c>
    </row>
    <row r="39" spans="2:16" ht="45" x14ac:dyDescent="0.25">
      <c r="B39" s="50">
        <v>34</v>
      </c>
      <c r="C39" s="57" t="s">
        <v>255</v>
      </c>
      <c r="D39" s="56" t="s">
        <v>31</v>
      </c>
      <c r="E39" s="52" t="s">
        <v>256</v>
      </c>
      <c r="F39" s="52" t="s">
        <v>18</v>
      </c>
      <c r="G39" s="52" t="s">
        <v>19</v>
      </c>
      <c r="H39" s="53">
        <v>125000</v>
      </c>
      <c r="I39" s="48">
        <v>0</v>
      </c>
      <c r="J39" s="53">
        <v>125000</v>
      </c>
      <c r="K39" s="48">
        <v>3587.5</v>
      </c>
      <c r="L39" s="48">
        <v>17985.990000000002</v>
      </c>
      <c r="M39" s="48">
        <v>3800</v>
      </c>
      <c r="N39" s="48">
        <v>1815</v>
      </c>
      <c r="O39" s="48">
        <f t="shared" si="12"/>
        <v>27188.49</v>
      </c>
      <c r="P39" s="48">
        <f t="shared" si="13"/>
        <v>97811.51</v>
      </c>
    </row>
    <row r="40" spans="2:16" ht="45" x14ac:dyDescent="0.25">
      <c r="B40" s="50">
        <f t="shared" ref="B40" si="14">B39+1</f>
        <v>35</v>
      </c>
      <c r="C40" s="57" t="s">
        <v>69</v>
      </c>
      <c r="D40" s="40" t="s">
        <v>31</v>
      </c>
      <c r="E40" s="51" t="s">
        <v>70</v>
      </c>
      <c r="F40" s="51" t="s">
        <v>18</v>
      </c>
      <c r="G40" s="51" t="s">
        <v>22</v>
      </c>
      <c r="H40" s="49">
        <v>60000</v>
      </c>
      <c r="I40" s="48">
        <v>0</v>
      </c>
      <c r="J40" s="49">
        <v>60000</v>
      </c>
      <c r="K40" s="48">
        <f>H40*0.0287</f>
        <v>1722</v>
      </c>
      <c r="L40" s="48">
        <v>3486.68</v>
      </c>
      <c r="M40" s="48">
        <f>H40*0.0304</f>
        <v>1824</v>
      </c>
      <c r="N40" s="48">
        <v>25</v>
      </c>
      <c r="O40" s="48">
        <f t="shared" si="12"/>
        <v>7057.68</v>
      </c>
      <c r="P40" s="48">
        <f t="shared" si="13"/>
        <v>52942.32</v>
      </c>
    </row>
    <row r="41" spans="2:16" ht="45" x14ac:dyDescent="0.25">
      <c r="B41" s="50">
        <v>36</v>
      </c>
      <c r="C41" s="57" t="s">
        <v>71</v>
      </c>
      <c r="D41" s="56" t="s">
        <v>31</v>
      </c>
      <c r="E41" s="52" t="s">
        <v>72</v>
      </c>
      <c r="F41" s="52" t="s">
        <v>18</v>
      </c>
      <c r="G41" s="52" t="s">
        <v>19</v>
      </c>
      <c r="H41" s="53">
        <v>15400</v>
      </c>
      <c r="I41" s="48">
        <v>0</v>
      </c>
      <c r="J41" s="53">
        <v>15400</v>
      </c>
      <c r="K41" s="48">
        <f>H41*0.0287</f>
        <v>441.98</v>
      </c>
      <c r="L41" s="48">
        <v>0</v>
      </c>
      <c r="M41" s="48">
        <f>H41*0.0304</f>
        <v>468.16</v>
      </c>
      <c r="N41" s="48">
        <v>25</v>
      </c>
      <c r="O41" s="48">
        <f t="shared" si="12"/>
        <v>935.1400000000001</v>
      </c>
      <c r="P41" s="48">
        <f t="shared" si="13"/>
        <v>14464.86</v>
      </c>
    </row>
    <row r="42" spans="2:16" ht="45" x14ac:dyDescent="0.25">
      <c r="B42" s="50">
        <v>37</v>
      </c>
      <c r="C42" s="57" t="s">
        <v>257</v>
      </c>
      <c r="D42" s="56" t="s">
        <v>31</v>
      </c>
      <c r="E42" s="52" t="s">
        <v>62</v>
      </c>
      <c r="F42" s="52" t="s">
        <v>18</v>
      </c>
      <c r="G42" s="52" t="s">
        <v>22</v>
      </c>
      <c r="H42" s="53">
        <v>18700</v>
      </c>
      <c r="I42" s="48">
        <v>0</v>
      </c>
      <c r="J42" s="53">
        <v>18700</v>
      </c>
      <c r="K42" s="48">
        <v>536.69000000000005</v>
      </c>
      <c r="L42" s="48">
        <v>0</v>
      </c>
      <c r="M42" s="48">
        <v>568.48</v>
      </c>
      <c r="N42" s="48">
        <v>25</v>
      </c>
      <c r="O42" s="48">
        <f t="shared" si="12"/>
        <v>1130.17</v>
      </c>
      <c r="P42" s="48">
        <f t="shared" si="13"/>
        <v>17569.830000000002</v>
      </c>
    </row>
    <row r="43" spans="2:16" ht="45" x14ac:dyDescent="0.25">
      <c r="B43" s="50">
        <f t="shared" ref="B43" si="15">B42+1</f>
        <v>38</v>
      </c>
      <c r="C43" s="55" t="s">
        <v>73</v>
      </c>
      <c r="D43" s="40" t="s">
        <v>31</v>
      </c>
      <c r="E43" s="51" t="s">
        <v>241</v>
      </c>
      <c r="F43" s="51" t="s">
        <v>18</v>
      </c>
      <c r="G43" s="51" t="s">
        <v>19</v>
      </c>
      <c r="H43" s="49">
        <v>65000</v>
      </c>
      <c r="I43" s="48">
        <v>0</v>
      </c>
      <c r="J43" s="49">
        <v>65000</v>
      </c>
      <c r="K43" s="48">
        <f>H43*0.0287</f>
        <v>1865.5</v>
      </c>
      <c r="L43" s="48">
        <v>4427.58</v>
      </c>
      <c r="M43" s="48">
        <f>H43*0.0304</f>
        <v>1976</v>
      </c>
      <c r="N43" s="48">
        <v>25</v>
      </c>
      <c r="O43" s="48">
        <f t="shared" si="12"/>
        <v>8294.08</v>
      </c>
      <c r="P43" s="48">
        <f t="shared" si="13"/>
        <v>56705.919999999998</v>
      </c>
    </row>
    <row r="44" spans="2:16" ht="45" x14ac:dyDescent="0.25">
      <c r="B44" s="50">
        <v>39</v>
      </c>
      <c r="C44" s="55" t="s">
        <v>74</v>
      </c>
      <c r="D44" s="40" t="s">
        <v>31</v>
      </c>
      <c r="E44" s="51" t="s">
        <v>27</v>
      </c>
      <c r="F44" s="51" t="s">
        <v>18</v>
      </c>
      <c r="G44" s="51" t="s">
        <v>75</v>
      </c>
      <c r="H44" s="49">
        <v>24675</v>
      </c>
      <c r="I44" s="48">
        <v>0</v>
      </c>
      <c r="J44" s="49">
        <v>24675</v>
      </c>
      <c r="K44" s="48">
        <f>H44*0.0287</f>
        <v>708.17250000000001</v>
      </c>
      <c r="L44" s="48">
        <v>0</v>
      </c>
      <c r="M44" s="48">
        <f>H44*0.0304</f>
        <v>750.12</v>
      </c>
      <c r="N44" s="48">
        <v>25</v>
      </c>
      <c r="O44" s="48">
        <f t="shared" si="12"/>
        <v>1483.2925</v>
      </c>
      <c r="P44" s="48">
        <f t="shared" si="13"/>
        <v>23191.7075</v>
      </c>
    </row>
    <row r="45" spans="2:16" ht="45" x14ac:dyDescent="0.25">
      <c r="B45" s="50">
        <v>40</v>
      </c>
      <c r="C45" s="57" t="s">
        <v>244</v>
      </c>
      <c r="D45" s="56" t="s">
        <v>31</v>
      </c>
      <c r="E45" s="52" t="s">
        <v>203</v>
      </c>
      <c r="F45" s="52" t="s">
        <v>18</v>
      </c>
      <c r="G45" s="52" t="s">
        <v>22</v>
      </c>
      <c r="H45" s="53">
        <v>245000</v>
      </c>
      <c r="I45" s="48">
        <v>0</v>
      </c>
      <c r="J45" s="53">
        <v>245000</v>
      </c>
      <c r="K45" s="48">
        <f>H45*0.0287</f>
        <v>7031.5</v>
      </c>
      <c r="L45" s="48">
        <v>46839.040000000001</v>
      </c>
      <c r="M45" s="48">
        <v>4943.8</v>
      </c>
      <c r="N45" s="48">
        <v>7113.01</v>
      </c>
      <c r="O45" s="48">
        <f t="shared" si="12"/>
        <v>65927.350000000006</v>
      </c>
      <c r="P45" s="48">
        <f t="shared" si="13"/>
        <v>179072.65</v>
      </c>
    </row>
    <row r="46" spans="2:16" ht="45" x14ac:dyDescent="0.25">
      <c r="B46" s="50">
        <f t="shared" ref="B46" si="16">B45+1</f>
        <v>41</v>
      </c>
      <c r="C46" s="55" t="s">
        <v>76</v>
      </c>
      <c r="D46" s="40" t="s">
        <v>31</v>
      </c>
      <c r="E46" s="51" t="s">
        <v>77</v>
      </c>
      <c r="F46" s="51" t="s">
        <v>18</v>
      </c>
      <c r="G46" s="51" t="s">
        <v>19</v>
      </c>
      <c r="H46" s="49">
        <v>37000</v>
      </c>
      <c r="I46" s="48">
        <v>0</v>
      </c>
      <c r="J46" s="49">
        <v>37000</v>
      </c>
      <c r="K46" s="48">
        <f>H46*0.0287</f>
        <v>1061.9000000000001</v>
      </c>
      <c r="L46" s="48">
        <v>19.25</v>
      </c>
      <c r="M46" s="48">
        <f t="shared" ref="M46:M52" si="17">H46*0.0304</f>
        <v>1124.8</v>
      </c>
      <c r="N46" s="48">
        <v>11025</v>
      </c>
      <c r="O46" s="48">
        <f t="shared" si="12"/>
        <v>13230.95</v>
      </c>
      <c r="P46" s="48">
        <f t="shared" si="13"/>
        <v>23769.05</v>
      </c>
    </row>
    <row r="47" spans="2:16" ht="45" x14ac:dyDescent="0.25">
      <c r="B47" s="50">
        <v>42</v>
      </c>
      <c r="C47" s="57" t="s">
        <v>78</v>
      </c>
      <c r="D47" s="56" t="s">
        <v>31</v>
      </c>
      <c r="E47" s="52" t="s">
        <v>72</v>
      </c>
      <c r="F47" s="52" t="s">
        <v>18</v>
      </c>
      <c r="G47" s="52" t="s">
        <v>22</v>
      </c>
      <c r="H47" s="53">
        <v>15400</v>
      </c>
      <c r="I47" s="48">
        <v>0</v>
      </c>
      <c r="J47" s="53">
        <v>15400</v>
      </c>
      <c r="K47" s="48">
        <f>H47*0.0287</f>
        <v>441.98</v>
      </c>
      <c r="L47" s="48">
        <v>0</v>
      </c>
      <c r="M47" s="48">
        <f t="shared" si="17"/>
        <v>468.16</v>
      </c>
      <c r="N47" s="48">
        <v>25</v>
      </c>
      <c r="O47" s="48">
        <f t="shared" si="12"/>
        <v>935.1400000000001</v>
      </c>
      <c r="P47" s="48">
        <f t="shared" si="13"/>
        <v>14464.86</v>
      </c>
    </row>
    <row r="48" spans="2:16" ht="45" x14ac:dyDescent="0.25">
      <c r="B48" s="50">
        <v>43</v>
      </c>
      <c r="C48" s="57" t="s">
        <v>250</v>
      </c>
      <c r="D48" s="40" t="s">
        <v>31</v>
      </c>
      <c r="E48" s="51" t="s">
        <v>103</v>
      </c>
      <c r="F48" s="51" t="s">
        <v>18</v>
      </c>
      <c r="G48" s="51" t="s">
        <v>19</v>
      </c>
      <c r="H48" s="49">
        <v>68000</v>
      </c>
      <c r="I48" s="48">
        <v>0</v>
      </c>
      <c r="J48" s="49">
        <v>68000</v>
      </c>
      <c r="K48" s="48">
        <v>1951.6</v>
      </c>
      <c r="L48" s="48">
        <v>4992.12</v>
      </c>
      <c r="M48" s="48">
        <f t="shared" si="17"/>
        <v>2067.1999999999998</v>
      </c>
      <c r="N48" s="48">
        <v>25</v>
      </c>
      <c r="O48" s="48">
        <f t="shared" si="12"/>
        <v>9035.9199999999983</v>
      </c>
      <c r="P48" s="48">
        <f t="shared" si="13"/>
        <v>58964.08</v>
      </c>
    </row>
    <row r="49" spans="1:16" ht="45" x14ac:dyDescent="0.25">
      <c r="B49" s="50">
        <f t="shared" ref="B49" si="18">B48+1</f>
        <v>44</v>
      </c>
      <c r="C49" s="57" t="s">
        <v>79</v>
      </c>
      <c r="D49" s="40" t="s">
        <v>31</v>
      </c>
      <c r="E49" s="51" t="s">
        <v>80</v>
      </c>
      <c r="F49" s="51" t="s">
        <v>18</v>
      </c>
      <c r="G49" s="51" t="s">
        <v>22</v>
      </c>
      <c r="H49" s="49">
        <v>50000</v>
      </c>
      <c r="I49" s="49">
        <v>0</v>
      </c>
      <c r="J49" s="49">
        <v>50000</v>
      </c>
      <c r="K49" s="48">
        <f>H49*0.0287</f>
        <v>1435</v>
      </c>
      <c r="L49" s="48">
        <v>1854</v>
      </c>
      <c r="M49" s="48">
        <f t="shared" si="17"/>
        <v>1520</v>
      </c>
      <c r="N49" s="48">
        <v>25</v>
      </c>
      <c r="O49" s="48">
        <f t="shared" si="12"/>
        <v>4834</v>
      </c>
      <c r="P49" s="48">
        <f t="shared" si="13"/>
        <v>45166</v>
      </c>
    </row>
    <row r="50" spans="1:16" ht="45" x14ac:dyDescent="0.25">
      <c r="B50" s="50">
        <v>45</v>
      </c>
      <c r="C50" s="57" t="s">
        <v>81</v>
      </c>
      <c r="D50" s="56" t="s">
        <v>31</v>
      </c>
      <c r="E50" s="52" t="s">
        <v>242</v>
      </c>
      <c r="F50" s="52" t="s">
        <v>18</v>
      </c>
      <c r="G50" s="52" t="s">
        <v>22</v>
      </c>
      <c r="H50" s="53">
        <v>25000</v>
      </c>
      <c r="I50" s="48">
        <v>0</v>
      </c>
      <c r="J50" s="53">
        <v>25000</v>
      </c>
      <c r="K50" s="48">
        <f>H50*0.0287</f>
        <v>717.5</v>
      </c>
      <c r="L50" s="48">
        <v>0</v>
      </c>
      <c r="M50" s="48">
        <f t="shared" si="17"/>
        <v>760</v>
      </c>
      <c r="N50" s="48">
        <v>25</v>
      </c>
      <c r="O50" s="48">
        <f t="shared" si="12"/>
        <v>1502.5</v>
      </c>
      <c r="P50" s="48">
        <f t="shared" si="13"/>
        <v>23497.5</v>
      </c>
    </row>
    <row r="51" spans="1:16" ht="45" x14ac:dyDescent="0.25">
      <c r="B51" s="50">
        <v>46</v>
      </c>
      <c r="C51" s="57" t="s">
        <v>82</v>
      </c>
      <c r="D51" s="40" t="s">
        <v>31</v>
      </c>
      <c r="E51" s="51" t="s">
        <v>83</v>
      </c>
      <c r="F51" s="51" t="s">
        <v>18</v>
      </c>
      <c r="G51" s="51" t="s">
        <v>19</v>
      </c>
      <c r="H51" s="49">
        <v>90000</v>
      </c>
      <c r="I51" s="48">
        <v>0</v>
      </c>
      <c r="J51" s="49">
        <v>90000</v>
      </c>
      <c r="K51" s="48">
        <f>H51*0.0287</f>
        <v>2583</v>
      </c>
      <c r="L51" s="48">
        <v>9753.1200000000008</v>
      </c>
      <c r="M51" s="48">
        <f t="shared" si="17"/>
        <v>2736</v>
      </c>
      <c r="N51" s="48">
        <v>1815</v>
      </c>
      <c r="O51" s="48">
        <f t="shared" si="12"/>
        <v>16887.120000000003</v>
      </c>
      <c r="P51" s="48">
        <f t="shared" si="13"/>
        <v>73112.88</v>
      </c>
    </row>
    <row r="52" spans="1:16" ht="45" x14ac:dyDescent="0.25">
      <c r="B52" s="50">
        <f t="shared" ref="B52" si="19">B51+1</f>
        <v>47</v>
      </c>
      <c r="C52" s="57" t="s">
        <v>84</v>
      </c>
      <c r="D52" s="56" t="s">
        <v>31</v>
      </c>
      <c r="E52" s="52" t="s">
        <v>80</v>
      </c>
      <c r="F52" s="52" t="s">
        <v>18</v>
      </c>
      <c r="G52" s="52" t="s">
        <v>19</v>
      </c>
      <c r="H52" s="53">
        <v>50000</v>
      </c>
      <c r="I52" s="48">
        <v>0</v>
      </c>
      <c r="J52" s="53">
        <v>50000</v>
      </c>
      <c r="K52" s="48">
        <f>H52*0.0287</f>
        <v>1435</v>
      </c>
      <c r="L52" s="48">
        <v>1854</v>
      </c>
      <c r="M52" s="48">
        <f t="shared" si="17"/>
        <v>1520</v>
      </c>
      <c r="N52" s="48">
        <v>25</v>
      </c>
      <c r="O52" s="48">
        <f t="shared" si="12"/>
        <v>4834</v>
      </c>
      <c r="P52" s="48">
        <f t="shared" si="13"/>
        <v>45166</v>
      </c>
    </row>
    <row r="53" spans="1:16" ht="45" x14ac:dyDescent="0.25">
      <c r="B53" s="50">
        <v>48</v>
      </c>
      <c r="C53" s="57" t="s">
        <v>258</v>
      </c>
      <c r="D53" s="56" t="s">
        <v>31</v>
      </c>
      <c r="E53" s="52" t="s">
        <v>35</v>
      </c>
      <c r="F53" s="52" t="s">
        <v>18</v>
      </c>
      <c r="G53" s="52" t="s">
        <v>19</v>
      </c>
      <c r="H53" s="53">
        <v>111253</v>
      </c>
      <c r="I53" s="48">
        <v>0</v>
      </c>
      <c r="J53" s="53">
        <v>111253</v>
      </c>
      <c r="K53" s="48">
        <v>3192.96</v>
      </c>
      <c r="L53" s="48">
        <v>14752.36</v>
      </c>
      <c r="M53" s="48">
        <v>3382.09</v>
      </c>
      <c r="N53" s="48">
        <v>25</v>
      </c>
      <c r="O53" s="48">
        <f t="shared" si="12"/>
        <v>21352.41</v>
      </c>
      <c r="P53" s="48">
        <f t="shared" si="13"/>
        <v>89900.59</v>
      </c>
    </row>
    <row r="54" spans="1:16" ht="45" x14ac:dyDescent="0.25">
      <c r="B54" s="50">
        <v>49</v>
      </c>
      <c r="C54" s="57" t="s">
        <v>85</v>
      </c>
      <c r="D54" s="40" t="s">
        <v>31</v>
      </c>
      <c r="E54" s="51" t="s">
        <v>86</v>
      </c>
      <c r="F54" s="51" t="s">
        <v>18</v>
      </c>
      <c r="G54" s="51" t="s">
        <v>19</v>
      </c>
      <c r="H54" s="49">
        <v>22000</v>
      </c>
      <c r="I54" s="48">
        <v>0</v>
      </c>
      <c r="J54" s="49">
        <v>22000</v>
      </c>
      <c r="K54" s="48">
        <f>H54*0.0287</f>
        <v>631.4</v>
      </c>
      <c r="L54" s="48">
        <v>0</v>
      </c>
      <c r="M54" s="48">
        <f>H54*0.0304</f>
        <v>668.8</v>
      </c>
      <c r="N54" s="48">
        <v>25</v>
      </c>
      <c r="O54" s="48">
        <f t="shared" si="12"/>
        <v>1325.1999999999998</v>
      </c>
      <c r="P54" s="48">
        <f t="shared" si="13"/>
        <v>20674.8</v>
      </c>
    </row>
    <row r="55" spans="1:16" ht="45" x14ac:dyDescent="0.25">
      <c r="B55" s="50">
        <f t="shared" ref="B55" si="20">B54+1</f>
        <v>50</v>
      </c>
      <c r="C55" s="55" t="s">
        <v>87</v>
      </c>
      <c r="D55" s="56" t="s">
        <v>31</v>
      </c>
      <c r="E55" s="52" t="s">
        <v>46</v>
      </c>
      <c r="F55" s="52" t="s">
        <v>18</v>
      </c>
      <c r="G55" s="52" t="s">
        <v>19</v>
      </c>
      <c r="H55" s="53">
        <v>30000</v>
      </c>
      <c r="I55" s="48">
        <v>0</v>
      </c>
      <c r="J55" s="53">
        <v>30000</v>
      </c>
      <c r="K55" s="48">
        <f>H55*0.0287</f>
        <v>861</v>
      </c>
      <c r="L55" s="48">
        <v>0</v>
      </c>
      <c r="M55" s="48">
        <f>H55*0.0304</f>
        <v>912</v>
      </c>
      <c r="N55" s="48">
        <v>25</v>
      </c>
      <c r="O55" s="48">
        <f t="shared" si="12"/>
        <v>1798</v>
      </c>
      <c r="P55" s="48">
        <f t="shared" si="13"/>
        <v>28202</v>
      </c>
    </row>
    <row r="56" spans="1:16" ht="45" x14ac:dyDescent="0.25">
      <c r="B56" s="50">
        <v>51</v>
      </c>
      <c r="C56" s="55" t="s">
        <v>251</v>
      </c>
      <c r="D56" s="56" t="s">
        <v>31</v>
      </c>
      <c r="E56" s="52" t="s">
        <v>252</v>
      </c>
      <c r="F56" s="52" t="s">
        <v>18</v>
      </c>
      <c r="G56" s="52" t="s">
        <v>19</v>
      </c>
      <c r="H56" s="53">
        <v>70000</v>
      </c>
      <c r="I56" s="48">
        <v>0</v>
      </c>
      <c r="J56" s="53">
        <v>70000</v>
      </c>
      <c r="K56" s="48">
        <f>H56*0.0287</f>
        <v>2009</v>
      </c>
      <c r="L56" s="48">
        <v>5368.48</v>
      </c>
      <c r="M56" s="48">
        <v>2128</v>
      </c>
      <c r="N56" s="48">
        <v>11430.15</v>
      </c>
      <c r="O56" s="48">
        <f t="shared" si="12"/>
        <v>20935.629999999997</v>
      </c>
      <c r="P56" s="48">
        <f t="shared" si="13"/>
        <v>49064.37</v>
      </c>
    </row>
    <row r="57" spans="1:16" ht="45" x14ac:dyDescent="0.25">
      <c r="B57" s="50">
        <v>52</v>
      </c>
      <c r="C57" s="57" t="s">
        <v>88</v>
      </c>
      <c r="D57" s="40" t="s">
        <v>31</v>
      </c>
      <c r="E57" s="51" t="s">
        <v>89</v>
      </c>
      <c r="F57" s="51" t="s">
        <v>18</v>
      </c>
      <c r="G57" s="51" t="s">
        <v>19</v>
      </c>
      <c r="H57" s="49">
        <v>70000</v>
      </c>
      <c r="I57" s="48">
        <v>0</v>
      </c>
      <c r="J57" s="49">
        <v>70000</v>
      </c>
      <c r="K57" s="48">
        <f>H57*0.0287</f>
        <v>2009</v>
      </c>
      <c r="L57" s="48">
        <v>5368.48</v>
      </c>
      <c r="M57" s="48">
        <f>H57*0.0304</f>
        <v>2128</v>
      </c>
      <c r="N57" s="48">
        <v>25</v>
      </c>
      <c r="O57" s="48">
        <f t="shared" si="12"/>
        <v>9530.48</v>
      </c>
      <c r="P57" s="48">
        <f t="shared" si="13"/>
        <v>60469.520000000004</v>
      </c>
    </row>
    <row r="58" spans="1:16" ht="45.75" thickBot="1" x14ac:dyDescent="0.3">
      <c r="B58" s="68">
        <f t="shared" ref="B58" si="21">B57+1</f>
        <v>53</v>
      </c>
      <c r="C58" s="69" t="s">
        <v>259</v>
      </c>
      <c r="D58" s="70" t="s">
        <v>31</v>
      </c>
      <c r="E58" s="71" t="s">
        <v>236</v>
      </c>
      <c r="F58" s="71" t="s">
        <v>18</v>
      </c>
      <c r="G58" s="71" t="s">
        <v>19</v>
      </c>
      <c r="H58" s="67">
        <v>60000</v>
      </c>
      <c r="I58" s="65">
        <v>0</v>
      </c>
      <c r="J58" s="67">
        <v>60000</v>
      </c>
      <c r="K58" s="65">
        <f>H58*0.0287</f>
        <v>1722</v>
      </c>
      <c r="L58" s="65">
        <v>2881.7</v>
      </c>
      <c r="M58" s="65">
        <v>1824</v>
      </c>
      <c r="N58" s="65">
        <v>3049.9</v>
      </c>
      <c r="O58" s="65">
        <f t="shared" si="12"/>
        <v>9477.6</v>
      </c>
      <c r="P58" s="65">
        <f t="shared" si="13"/>
        <v>50522.400000000001</v>
      </c>
    </row>
    <row r="59" spans="1:16" s="7" customFormat="1" ht="15.75" thickBot="1" x14ac:dyDescent="0.3">
      <c r="B59" s="93" t="s">
        <v>91</v>
      </c>
      <c r="C59" s="94"/>
      <c r="D59" s="94"/>
      <c r="E59" s="94"/>
      <c r="F59" s="94"/>
      <c r="G59" s="95"/>
      <c r="H59" s="66">
        <f>SUM(H6:H58)</f>
        <v>4031856</v>
      </c>
      <c r="I59" s="66">
        <f t="shared" ref="I59:P59" si="22">SUM(I6:I58)</f>
        <v>0</v>
      </c>
      <c r="J59" s="66">
        <f t="shared" si="22"/>
        <v>4436856</v>
      </c>
      <c r="K59" s="66">
        <f t="shared" si="22"/>
        <v>115714.26609999999</v>
      </c>
      <c r="L59" s="66">
        <f t="shared" si="22"/>
        <v>446200.7699999999</v>
      </c>
      <c r="M59" s="66">
        <f t="shared" si="22"/>
        <v>118935.62000000001</v>
      </c>
      <c r="N59" s="66">
        <f t="shared" si="22"/>
        <v>96648.729999999981</v>
      </c>
      <c r="O59" s="66">
        <f t="shared" si="22"/>
        <v>777499.38610000012</v>
      </c>
      <c r="P59" s="66">
        <f t="shared" si="22"/>
        <v>3254356.6138999984</v>
      </c>
    </row>
    <row r="61" spans="1:16" x14ac:dyDescent="0.25">
      <c r="A61" s="18"/>
      <c r="B61" s="18"/>
      <c r="C61" s="31" t="s">
        <v>196</v>
      </c>
      <c r="D61" s="20"/>
      <c r="E61" s="32" t="s">
        <v>197</v>
      </c>
      <c r="F61" s="22"/>
      <c r="G61" s="21"/>
      <c r="H61" s="21"/>
      <c r="I61" s="21"/>
      <c r="J61" s="21"/>
      <c r="K61" s="23"/>
      <c r="L61" s="22"/>
    </row>
    <row r="62" spans="1:16" x14ac:dyDescent="0.25">
      <c r="A62" s="18"/>
      <c r="B62" s="18"/>
      <c r="C62" s="31"/>
      <c r="D62" s="20"/>
      <c r="E62" s="32"/>
      <c r="F62" s="22"/>
      <c r="G62" s="21"/>
      <c r="H62" s="21"/>
      <c r="I62" s="21"/>
      <c r="J62" s="21"/>
      <c r="K62" s="23"/>
      <c r="L62" s="22"/>
    </row>
    <row r="63" spans="1:16" x14ac:dyDescent="0.25">
      <c r="A63" s="18"/>
      <c r="B63" s="18"/>
      <c r="C63" s="24"/>
      <c r="D63" s="25"/>
      <c r="E63" s="26"/>
      <c r="F63" s="27"/>
      <c r="G63" s="28"/>
      <c r="H63" s="28"/>
      <c r="I63" s="89"/>
      <c r="J63" s="89"/>
      <c r="K63" s="89"/>
      <c r="L63" s="18"/>
    </row>
    <row r="64" spans="1:16" x14ac:dyDescent="0.25">
      <c r="A64" s="18"/>
      <c r="B64" s="18"/>
      <c r="C64" s="19" t="s">
        <v>198</v>
      </c>
      <c r="D64" s="25"/>
      <c r="E64" s="88" t="s">
        <v>199</v>
      </c>
      <c r="F64" s="88"/>
      <c r="G64" s="28"/>
      <c r="H64" s="28"/>
      <c r="I64" s="88" t="s">
        <v>269</v>
      </c>
      <c r="J64" s="88"/>
      <c r="K64" s="88"/>
      <c r="L64" s="29"/>
    </row>
    <row r="65" spans="1:13" x14ac:dyDescent="0.25">
      <c r="A65" s="18"/>
      <c r="B65" s="18"/>
      <c r="C65" s="18"/>
      <c r="D65" s="30"/>
      <c r="E65" s="25"/>
      <c r="F65" s="22"/>
      <c r="G65" s="22"/>
      <c r="H65" s="28"/>
      <c r="M65" s="18"/>
    </row>
  </sheetData>
  <autoFilter ref="B5:P59" xr:uid="{A942D43C-54F5-4FD8-844E-E11005873631}"/>
  <sortState xmlns:xlrd2="http://schemas.microsoft.com/office/spreadsheetml/2017/richdata2" ref="C7:P58">
    <sortCondition ref="C6:C58"/>
  </sortState>
  <mergeCells count="7">
    <mergeCell ref="I64:K64"/>
    <mergeCell ref="I63:K63"/>
    <mergeCell ref="D2:P2"/>
    <mergeCell ref="D3:P3"/>
    <mergeCell ref="D4:P4"/>
    <mergeCell ref="B59:G59"/>
    <mergeCell ref="E64:F64"/>
  </mergeCells>
  <conditionalFormatting sqref="C6:C58">
    <cfRule type="duplicateValues" dxfId="2" priority="21"/>
  </conditionalFormatting>
  <pageMargins left="0.7" right="0.7" top="0.75" bottom="0.75" header="0.3" footer="0.3"/>
  <pageSetup paperSize="5" scale="54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B1:P95"/>
  <sheetViews>
    <sheetView workbookViewId="0">
      <selection activeCell="A21" sqref="A21:XFD21"/>
    </sheetView>
  </sheetViews>
  <sheetFormatPr baseColWidth="10" defaultColWidth="11.42578125" defaultRowHeight="15" x14ac:dyDescent="0.25"/>
  <cols>
    <col min="1" max="1" width="5.85546875" style="9" customWidth="1"/>
    <col min="2" max="2" width="7.42578125" style="9" customWidth="1"/>
    <col min="3" max="3" width="47" style="9" customWidth="1"/>
    <col min="4" max="4" width="34.140625" style="9" customWidth="1"/>
    <col min="5" max="5" width="21.85546875" style="9" customWidth="1"/>
    <col min="6" max="6" width="16.7109375" style="9" customWidth="1"/>
    <col min="7" max="7" width="16.140625" style="9" customWidth="1"/>
    <col min="8" max="8" width="15.85546875" style="9" bestFit="1" customWidth="1"/>
    <col min="9" max="9" width="13" style="9" bestFit="1" customWidth="1"/>
    <col min="10" max="10" width="18.140625" style="9" bestFit="1" customWidth="1"/>
    <col min="11" max="11" width="13.28515625" style="9" bestFit="1" customWidth="1"/>
    <col min="12" max="12" width="14.140625" style="9" customWidth="1"/>
    <col min="13" max="13" width="12.28515625" style="9" customWidth="1"/>
    <col min="14" max="14" width="12" style="9" bestFit="1" customWidth="1"/>
    <col min="15" max="15" width="16.140625" style="9" customWidth="1"/>
    <col min="16" max="16" width="15.28515625" style="9" bestFit="1" customWidth="1"/>
    <col min="17" max="16384" width="11.42578125" style="9"/>
  </cols>
  <sheetData>
    <row r="1" spans="2:16" ht="15.75" thickBot="1" x14ac:dyDescent="0.3"/>
    <row r="2" spans="2:16" ht="15.75" thickBot="1" x14ac:dyDescent="0.3">
      <c r="B2" s="1"/>
      <c r="C2" s="2"/>
      <c r="D2" s="90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5.75" thickBot="1" x14ac:dyDescent="0.3">
      <c r="B3" s="3"/>
      <c r="C3" s="4"/>
      <c r="D3" s="90" t="s">
        <v>270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21.75" customHeight="1" thickBot="1" x14ac:dyDescent="0.3">
      <c r="B4" s="5"/>
      <c r="C4" s="6"/>
      <c r="D4" s="90" t="s">
        <v>206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6" ht="33" customHeight="1" x14ac:dyDescent="0.25">
      <c r="B5" s="42" t="s">
        <v>1</v>
      </c>
      <c r="C5" s="43" t="s">
        <v>2</v>
      </c>
      <c r="D5" s="44" t="s">
        <v>3</v>
      </c>
      <c r="E5" s="44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5" t="s">
        <v>9</v>
      </c>
      <c r="K5" s="46" t="s">
        <v>10</v>
      </c>
      <c r="L5" s="46" t="s">
        <v>11</v>
      </c>
      <c r="M5" s="46" t="s">
        <v>12</v>
      </c>
      <c r="N5" s="46" t="s">
        <v>13</v>
      </c>
      <c r="O5" s="46" t="s">
        <v>14</v>
      </c>
      <c r="P5" s="47" t="s">
        <v>15</v>
      </c>
    </row>
    <row r="6" spans="2:16" ht="52.5" customHeight="1" x14ac:dyDescent="0.25">
      <c r="B6" s="75">
        <v>1</v>
      </c>
      <c r="C6" s="60" t="s">
        <v>220</v>
      </c>
      <c r="D6" s="79" t="s">
        <v>146</v>
      </c>
      <c r="E6" s="59" t="s">
        <v>129</v>
      </c>
      <c r="F6" s="76" t="s">
        <v>95</v>
      </c>
      <c r="G6" s="59" t="s">
        <v>22</v>
      </c>
      <c r="H6" s="72">
        <v>40000</v>
      </c>
      <c r="I6" s="72">
        <v>0</v>
      </c>
      <c r="J6" s="72">
        <v>40000</v>
      </c>
      <c r="K6" s="73">
        <f t="shared" ref="K6:K69" si="0">J6*0.0287</f>
        <v>1148</v>
      </c>
      <c r="L6" s="72">
        <v>442.65</v>
      </c>
      <c r="M6" s="72">
        <f>J6*0.0304</f>
        <v>1216</v>
      </c>
      <c r="N6" s="72">
        <v>5020</v>
      </c>
      <c r="O6" s="72">
        <f>SUM(K6:N6)</f>
        <v>7826.65</v>
      </c>
      <c r="P6" s="72">
        <f t="shared" ref="P6:P9" si="1">J6-O6</f>
        <v>32173.35</v>
      </c>
    </row>
    <row r="7" spans="2:16" ht="52.5" customHeight="1" x14ac:dyDescent="0.25">
      <c r="B7" s="75">
        <v>2</v>
      </c>
      <c r="C7" s="60" t="s">
        <v>235</v>
      </c>
      <c r="D7" s="79" t="s">
        <v>146</v>
      </c>
      <c r="E7" s="59" t="s">
        <v>236</v>
      </c>
      <c r="F7" s="76" t="s">
        <v>95</v>
      </c>
      <c r="G7" s="59" t="s">
        <v>19</v>
      </c>
      <c r="H7" s="72">
        <v>80000</v>
      </c>
      <c r="I7" s="72">
        <v>0</v>
      </c>
      <c r="J7" s="72">
        <v>80000</v>
      </c>
      <c r="K7" s="73">
        <f t="shared" si="0"/>
        <v>2296</v>
      </c>
      <c r="L7" s="72">
        <v>7400.87</v>
      </c>
      <c r="M7" s="72">
        <v>2432</v>
      </c>
      <c r="N7" s="72">
        <v>25</v>
      </c>
      <c r="O7" s="72">
        <f>SUM(K7:N7)</f>
        <v>12153.869999999999</v>
      </c>
      <c r="P7" s="72">
        <f t="shared" si="1"/>
        <v>67846.13</v>
      </c>
    </row>
    <row r="8" spans="2:16" ht="52.5" customHeight="1" x14ac:dyDescent="0.25">
      <c r="B8" s="75">
        <v>3</v>
      </c>
      <c r="C8" s="60" t="s">
        <v>222</v>
      </c>
      <c r="D8" s="79" t="s">
        <v>146</v>
      </c>
      <c r="E8" s="59" t="s">
        <v>223</v>
      </c>
      <c r="F8" s="76" t="s">
        <v>95</v>
      </c>
      <c r="G8" s="59" t="s">
        <v>22</v>
      </c>
      <c r="H8" s="72">
        <v>80000</v>
      </c>
      <c r="I8" s="72">
        <v>0</v>
      </c>
      <c r="J8" s="72">
        <v>80000</v>
      </c>
      <c r="K8" s="73">
        <f t="shared" si="0"/>
        <v>2296</v>
      </c>
      <c r="L8" s="72">
        <v>7400.87</v>
      </c>
      <c r="M8" s="72">
        <v>2432</v>
      </c>
      <c r="N8" s="72">
        <v>1815</v>
      </c>
      <c r="O8" s="72">
        <f>SUM(K8:N8)</f>
        <v>13943.869999999999</v>
      </c>
      <c r="P8" s="72">
        <f t="shared" si="1"/>
        <v>66056.13</v>
      </c>
    </row>
    <row r="9" spans="2:16" ht="52.5" customHeight="1" x14ac:dyDescent="0.25">
      <c r="B9" s="75">
        <v>4</v>
      </c>
      <c r="C9" s="60" t="s">
        <v>224</v>
      </c>
      <c r="D9" s="79" t="s">
        <v>146</v>
      </c>
      <c r="E9" s="59" t="s">
        <v>94</v>
      </c>
      <c r="F9" s="76" t="s">
        <v>95</v>
      </c>
      <c r="G9" s="59" t="s">
        <v>19</v>
      </c>
      <c r="H9" s="72">
        <v>80000</v>
      </c>
      <c r="I9" s="72">
        <v>0</v>
      </c>
      <c r="J9" s="72">
        <v>80000</v>
      </c>
      <c r="K9" s="73">
        <f t="shared" si="0"/>
        <v>2296</v>
      </c>
      <c r="L9" s="72">
        <v>7400.87</v>
      </c>
      <c r="M9" s="72">
        <v>2432</v>
      </c>
      <c r="N9" s="72">
        <v>25</v>
      </c>
      <c r="O9" s="72">
        <f>SUM(K9:N9)</f>
        <v>12153.869999999999</v>
      </c>
      <c r="P9" s="72">
        <f t="shared" si="1"/>
        <v>67846.13</v>
      </c>
    </row>
    <row r="10" spans="2:16" ht="52.5" customHeight="1" x14ac:dyDescent="0.25">
      <c r="B10" s="75">
        <v>5</v>
      </c>
      <c r="C10" s="60" t="s">
        <v>93</v>
      </c>
      <c r="D10" s="79" t="s">
        <v>146</v>
      </c>
      <c r="E10" s="59" t="s">
        <v>94</v>
      </c>
      <c r="F10" s="76" t="s">
        <v>95</v>
      </c>
      <c r="G10" s="59" t="s">
        <v>22</v>
      </c>
      <c r="H10" s="72">
        <v>90000</v>
      </c>
      <c r="I10" s="72">
        <v>0</v>
      </c>
      <c r="J10" s="72">
        <v>90000</v>
      </c>
      <c r="K10" s="73">
        <f t="shared" si="0"/>
        <v>2583</v>
      </c>
      <c r="L10" s="72">
        <v>9753.1200000000008</v>
      </c>
      <c r="M10" s="72">
        <v>2736</v>
      </c>
      <c r="N10" s="72">
        <v>25</v>
      </c>
      <c r="O10" s="72">
        <v>15097.12</v>
      </c>
      <c r="P10" s="72">
        <v>74902.880000000005</v>
      </c>
    </row>
    <row r="11" spans="2:16" ht="45" x14ac:dyDescent="0.25">
      <c r="B11" s="75">
        <v>6</v>
      </c>
      <c r="C11" s="55" t="s">
        <v>96</v>
      </c>
      <c r="D11" s="80" t="s">
        <v>146</v>
      </c>
      <c r="E11" s="50" t="s">
        <v>97</v>
      </c>
      <c r="F11" s="77" t="s">
        <v>95</v>
      </c>
      <c r="G11" s="77" t="s">
        <v>22</v>
      </c>
      <c r="H11" s="73">
        <v>50000</v>
      </c>
      <c r="I11" s="73">
        <v>0</v>
      </c>
      <c r="J11" s="73">
        <v>50000</v>
      </c>
      <c r="K11" s="73">
        <f t="shared" si="0"/>
        <v>1435</v>
      </c>
      <c r="L11" s="73">
        <v>1854</v>
      </c>
      <c r="M11" s="73">
        <v>1520</v>
      </c>
      <c r="N11" s="73">
        <v>25</v>
      </c>
      <c r="O11" s="73">
        <f>SUM(K11:N11)</f>
        <v>4834</v>
      </c>
      <c r="P11" s="73">
        <f t="shared" ref="P11:P53" si="2">J11-O11</f>
        <v>45166</v>
      </c>
    </row>
    <row r="12" spans="2:16" ht="45" x14ac:dyDescent="0.25">
      <c r="B12" s="75">
        <v>7</v>
      </c>
      <c r="C12" s="55" t="s">
        <v>98</v>
      </c>
      <c r="D12" s="80" t="s">
        <v>146</v>
      </c>
      <c r="E12" s="50" t="s">
        <v>99</v>
      </c>
      <c r="F12" s="77" t="s">
        <v>95</v>
      </c>
      <c r="G12" s="77" t="s">
        <v>19</v>
      </c>
      <c r="H12" s="73">
        <v>20000</v>
      </c>
      <c r="I12" s="73">
        <v>0</v>
      </c>
      <c r="J12" s="73">
        <v>20000</v>
      </c>
      <c r="K12" s="73">
        <f t="shared" si="0"/>
        <v>574</v>
      </c>
      <c r="L12" s="73">
        <v>0</v>
      </c>
      <c r="M12" s="73">
        <v>608</v>
      </c>
      <c r="N12" s="73">
        <v>25</v>
      </c>
      <c r="O12" s="73">
        <f>SUM(K12:N12)</f>
        <v>1207</v>
      </c>
      <c r="P12" s="73">
        <f t="shared" si="2"/>
        <v>18793</v>
      </c>
    </row>
    <row r="13" spans="2:16" ht="45" x14ac:dyDescent="0.25">
      <c r="B13" s="75">
        <v>8</v>
      </c>
      <c r="C13" s="55" t="s">
        <v>240</v>
      </c>
      <c r="D13" s="80" t="s">
        <v>146</v>
      </c>
      <c r="E13" s="50" t="s">
        <v>99</v>
      </c>
      <c r="F13" s="77" t="s">
        <v>95</v>
      </c>
      <c r="G13" s="77" t="s">
        <v>22</v>
      </c>
      <c r="H13" s="73">
        <v>25000</v>
      </c>
      <c r="I13" s="73">
        <v>0</v>
      </c>
      <c r="J13" s="73">
        <v>25000</v>
      </c>
      <c r="K13" s="73">
        <f t="shared" si="0"/>
        <v>717.5</v>
      </c>
      <c r="L13" s="73">
        <v>0</v>
      </c>
      <c r="M13" s="73">
        <v>760</v>
      </c>
      <c r="N13" s="73">
        <v>25</v>
      </c>
      <c r="O13" s="73">
        <f>SUM(K13:N13)</f>
        <v>1502.5</v>
      </c>
      <c r="P13" s="73">
        <f t="shared" si="2"/>
        <v>23497.5</v>
      </c>
    </row>
    <row r="14" spans="2:16" ht="45" x14ac:dyDescent="0.25">
      <c r="B14" s="75">
        <v>9</v>
      </c>
      <c r="C14" s="55" t="s">
        <v>100</v>
      </c>
      <c r="D14" s="80" t="s">
        <v>146</v>
      </c>
      <c r="E14" s="50" t="s">
        <v>65</v>
      </c>
      <c r="F14" s="77" t="s">
        <v>95</v>
      </c>
      <c r="G14" s="77" t="s">
        <v>22</v>
      </c>
      <c r="H14" s="73">
        <v>80000</v>
      </c>
      <c r="I14" s="73">
        <v>0</v>
      </c>
      <c r="J14" s="73">
        <v>80000</v>
      </c>
      <c r="K14" s="73">
        <f t="shared" si="0"/>
        <v>2296</v>
      </c>
      <c r="L14" s="73">
        <v>7400.87</v>
      </c>
      <c r="M14" s="73">
        <v>2432</v>
      </c>
      <c r="N14" s="73">
        <v>1815</v>
      </c>
      <c r="O14" s="73">
        <f>SUM(K14:(N14))</f>
        <v>13943.869999999999</v>
      </c>
      <c r="P14" s="73">
        <f t="shared" si="2"/>
        <v>66056.13</v>
      </c>
    </row>
    <row r="15" spans="2:16" ht="45" x14ac:dyDescent="0.25">
      <c r="B15" s="75">
        <v>10</v>
      </c>
      <c r="C15" s="55" t="s">
        <v>207</v>
      </c>
      <c r="D15" s="80" t="s">
        <v>146</v>
      </c>
      <c r="E15" s="50" t="s">
        <v>99</v>
      </c>
      <c r="F15" s="77" t="s">
        <v>95</v>
      </c>
      <c r="G15" s="77" t="s">
        <v>19</v>
      </c>
      <c r="H15" s="73">
        <v>40000</v>
      </c>
      <c r="I15" s="73">
        <v>0</v>
      </c>
      <c r="J15" s="73">
        <v>40000</v>
      </c>
      <c r="K15" s="73">
        <f t="shared" si="0"/>
        <v>1148</v>
      </c>
      <c r="L15" s="73">
        <v>442.65</v>
      </c>
      <c r="M15" s="73">
        <v>1216</v>
      </c>
      <c r="N15" s="73">
        <v>25</v>
      </c>
      <c r="O15" s="73">
        <v>2831.65</v>
      </c>
      <c r="P15" s="73">
        <f>J15-O15</f>
        <v>37168.35</v>
      </c>
    </row>
    <row r="16" spans="2:16" ht="45" x14ac:dyDescent="0.25">
      <c r="B16" s="75">
        <v>11</v>
      </c>
      <c r="C16" s="55" t="s">
        <v>101</v>
      </c>
      <c r="D16" s="80" t="s">
        <v>146</v>
      </c>
      <c r="E16" s="50" t="s">
        <v>99</v>
      </c>
      <c r="F16" s="77" t="s">
        <v>95</v>
      </c>
      <c r="G16" s="50" t="s">
        <v>19</v>
      </c>
      <c r="H16" s="73">
        <v>25000</v>
      </c>
      <c r="I16" s="73">
        <v>0</v>
      </c>
      <c r="J16" s="73">
        <v>25000</v>
      </c>
      <c r="K16" s="73">
        <f t="shared" si="0"/>
        <v>717.5</v>
      </c>
      <c r="L16" s="73">
        <v>0</v>
      </c>
      <c r="M16" s="73">
        <v>760</v>
      </c>
      <c r="N16" s="73">
        <v>25</v>
      </c>
      <c r="O16" s="73">
        <f t="shared" ref="O16:O55" si="3">SUM(K16:N16)</f>
        <v>1502.5</v>
      </c>
      <c r="P16" s="73">
        <f t="shared" si="2"/>
        <v>23497.5</v>
      </c>
    </row>
    <row r="17" spans="2:16" ht="45" x14ac:dyDescent="0.25">
      <c r="B17" s="75">
        <v>12</v>
      </c>
      <c r="C17" s="55" t="s">
        <v>102</v>
      </c>
      <c r="D17" s="80" t="s">
        <v>146</v>
      </c>
      <c r="E17" s="50" t="s">
        <v>103</v>
      </c>
      <c r="F17" s="77" t="s">
        <v>95</v>
      </c>
      <c r="G17" s="50" t="s">
        <v>19</v>
      </c>
      <c r="H17" s="73">
        <v>80000</v>
      </c>
      <c r="I17" s="73">
        <v>0</v>
      </c>
      <c r="J17" s="73">
        <v>80000</v>
      </c>
      <c r="K17" s="73">
        <f t="shared" si="0"/>
        <v>2296</v>
      </c>
      <c r="L17" s="73">
        <v>7400.87</v>
      </c>
      <c r="M17" s="73">
        <v>2432</v>
      </c>
      <c r="N17" s="73">
        <v>25</v>
      </c>
      <c r="O17" s="73">
        <f t="shared" si="3"/>
        <v>12153.869999999999</v>
      </c>
      <c r="P17" s="73">
        <f t="shared" si="2"/>
        <v>67846.13</v>
      </c>
    </row>
    <row r="18" spans="2:16" ht="45" x14ac:dyDescent="0.25">
      <c r="B18" s="75">
        <v>13</v>
      </c>
      <c r="C18" s="55" t="s">
        <v>104</v>
      </c>
      <c r="D18" s="80" t="s">
        <v>146</v>
      </c>
      <c r="E18" s="50" t="s">
        <v>105</v>
      </c>
      <c r="F18" s="77" t="s">
        <v>95</v>
      </c>
      <c r="G18" s="50" t="s">
        <v>22</v>
      </c>
      <c r="H18" s="73">
        <v>28000</v>
      </c>
      <c r="I18" s="73">
        <v>0</v>
      </c>
      <c r="J18" s="73">
        <v>28000</v>
      </c>
      <c r="K18" s="73">
        <f t="shared" si="0"/>
        <v>803.6</v>
      </c>
      <c r="L18" s="73">
        <v>0</v>
      </c>
      <c r="M18" s="73">
        <v>851.2</v>
      </c>
      <c r="N18" s="73">
        <v>25</v>
      </c>
      <c r="O18" s="73">
        <f t="shared" si="3"/>
        <v>1679.8000000000002</v>
      </c>
      <c r="P18" s="73">
        <f t="shared" si="2"/>
        <v>26320.2</v>
      </c>
    </row>
    <row r="19" spans="2:16" ht="45" x14ac:dyDescent="0.25">
      <c r="B19" s="75">
        <v>14</v>
      </c>
      <c r="C19" s="55" t="s">
        <v>106</v>
      </c>
      <c r="D19" s="80" t="s">
        <v>146</v>
      </c>
      <c r="E19" s="50" t="s">
        <v>94</v>
      </c>
      <c r="F19" s="77" t="s">
        <v>95</v>
      </c>
      <c r="G19" s="50" t="s">
        <v>22</v>
      </c>
      <c r="H19" s="73">
        <v>70000</v>
      </c>
      <c r="I19" s="73">
        <v>0</v>
      </c>
      <c r="J19" s="73">
        <v>70000</v>
      </c>
      <c r="K19" s="73">
        <f t="shared" si="0"/>
        <v>2009</v>
      </c>
      <c r="L19" s="73">
        <v>5368.48</v>
      </c>
      <c r="M19" s="73">
        <v>2128</v>
      </c>
      <c r="N19" s="73">
        <v>25</v>
      </c>
      <c r="O19" s="73">
        <f t="shared" si="3"/>
        <v>9530.48</v>
      </c>
      <c r="P19" s="73">
        <f t="shared" si="2"/>
        <v>60469.520000000004</v>
      </c>
    </row>
    <row r="20" spans="2:16" ht="45" x14ac:dyDescent="0.25">
      <c r="B20" s="75">
        <v>15</v>
      </c>
      <c r="C20" s="55" t="s">
        <v>211</v>
      </c>
      <c r="D20" s="80" t="s">
        <v>146</v>
      </c>
      <c r="E20" s="50" t="s">
        <v>212</v>
      </c>
      <c r="F20" s="77" t="s">
        <v>95</v>
      </c>
      <c r="G20" s="50" t="s">
        <v>22</v>
      </c>
      <c r="H20" s="73">
        <v>140000</v>
      </c>
      <c r="I20" s="73">
        <v>0</v>
      </c>
      <c r="J20" s="73">
        <v>140000</v>
      </c>
      <c r="K20" s="73">
        <f t="shared" si="0"/>
        <v>4018</v>
      </c>
      <c r="L20" s="73">
        <v>21514.37</v>
      </c>
      <c r="M20" s="73">
        <v>4256</v>
      </c>
      <c r="N20" s="73">
        <v>7113.01</v>
      </c>
      <c r="O20" s="73">
        <f t="shared" si="3"/>
        <v>36901.379999999997</v>
      </c>
      <c r="P20" s="73">
        <f t="shared" si="2"/>
        <v>103098.62</v>
      </c>
    </row>
    <row r="21" spans="2:16" ht="45" x14ac:dyDescent="0.25">
      <c r="B21" s="75">
        <v>16</v>
      </c>
      <c r="C21" s="55" t="s">
        <v>107</v>
      </c>
      <c r="D21" s="80" t="s">
        <v>146</v>
      </c>
      <c r="E21" s="50" t="s">
        <v>108</v>
      </c>
      <c r="F21" s="77" t="s">
        <v>95</v>
      </c>
      <c r="G21" s="50" t="s">
        <v>22</v>
      </c>
      <c r="H21" s="73">
        <v>90000</v>
      </c>
      <c r="I21" s="73">
        <v>0</v>
      </c>
      <c r="J21" s="73">
        <v>90000</v>
      </c>
      <c r="K21" s="73">
        <f t="shared" si="0"/>
        <v>2583</v>
      </c>
      <c r="L21" s="73">
        <v>9753.1200000000008</v>
      </c>
      <c r="M21" s="73">
        <v>2736</v>
      </c>
      <c r="N21" s="73">
        <v>25</v>
      </c>
      <c r="O21" s="73">
        <f t="shared" si="3"/>
        <v>15097.12</v>
      </c>
      <c r="P21" s="73">
        <f t="shared" si="2"/>
        <v>74902.880000000005</v>
      </c>
    </row>
    <row r="22" spans="2:16" ht="45" x14ac:dyDescent="0.25">
      <c r="B22" s="75">
        <v>17</v>
      </c>
      <c r="C22" s="55" t="s">
        <v>109</v>
      </c>
      <c r="D22" s="80" t="s">
        <v>146</v>
      </c>
      <c r="E22" s="50" t="s">
        <v>99</v>
      </c>
      <c r="F22" s="77" t="s">
        <v>95</v>
      </c>
      <c r="G22" s="50" t="s">
        <v>19</v>
      </c>
      <c r="H22" s="73">
        <v>30000</v>
      </c>
      <c r="I22" s="73">
        <v>0</v>
      </c>
      <c r="J22" s="73">
        <v>30000</v>
      </c>
      <c r="K22" s="73">
        <f t="shared" si="0"/>
        <v>861</v>
      </c>
      <c r="L22" s="73">
        <v>0</v>
      </c>
      <c r="M22" s="73">
        <v>912</v>
      </c>
      <c r="N22" s="73">
        <v>25</v>
      </c>
      <c r="O22" s="73">
        <f t="shared" si="3"/>
        <v>1798</v>
      </c>
      <c r="P22" s="73">
        <f t="shared" si="2"/>
        <v>28202</v>
      </c>
    </row>
    <row r="23" spans="2:16" ht="45" x14ac:dyDescent="0.25">
      <c r="B23" s="75">
        <v>18</v>
      </c>
      <c r="C23" s="55" t="s">
        <v>215</v>
      </c>
      <c r="D23" s="80" t="s">
        <v>146</v>
      </c>
      <c r="E23" s="50" t="s">
        <v>216</v>
      </c>
      <c r="F23" s="77" t="s">
        <v>95</v>
      </c>
      <c r="G23" s="50" t="s">
        <v>19</v>
      </c>
      <c r="H23" s="73">
        <v>140000</v>
      </c>
      <c r="I23" s="73">
        <v>0</v>
      </c>
      <c r="J23" s="73">
        <v>140000</v>
      </c>
      <c r="K23" s="73">
        <f t="shared" si="0"/>
        <v>4018</v>
      </c>
      <c r="L23" s="73">
        <v>21514.37</v>
      </c>
      <c r="M23" s="73">
        <v>4256</v>
      </c>
      <c r="N23" s="73">
        <v>25</v>
      </c>
      <c r="O23" s="73">
        <f t="shared" si="3"/>
        <v>29813.37</v>
      </c>
      <c r="P23" s="73">
        <f t="shared" si="2"/>
        <v>110186.63</v>
      </c>
    </row>
    <row r="24" spans="2:16" ht="45" x14ac:dyDescent="0.25">
      <c r="B24" s="75">
        <v>19</v>
      </c>
      <c r="C24" s="55" t="s">
        <v>110</v>
      </c>
      <c r="D24" s="80" t="s">
        <v>146</v>
      </c>
      <c r="E24" s="50" t="s">
        <v>99</v>
      </c>
      <c r="F24" s="77" t="s">
        <v>95</v>
      </c>
      <c r="G24" s="77" t="s">
        <v>19</v>
      </c>
      <c r="H24" s="73">
        <v>25000</v>
      </c>
      <c r="I24" s="73">
        <v>0</v>
      </c>
      <c r="J24" s="73">
        <v>25000</v>
      </c>
      <c r="K24" s="73">
        <f t="shared" si="0"/>
        <v>717.5</v>
      </c>
      <c r="L24" s="73">
        <v>0</v>
      </c>
      <c r="M24" s="73">
        <v>760</v>
      </c>
      <c r="N24" s="73">
        <v>25</v>
      </c>
      <c r="O24" s="73">
        <f t="shared" si="3"/>
        <v>1502.5</v>
      </c>
      <c r="P24" s="73">
        <f t="shared" si="2"/>
        <v>23497.5</v>
      </c>
    </row>
    <row r="25" spans="2:16" ht="45" x14ac:dyDescent="0.25">
      <c r="B25" s="75">
        <v>20</v>
      </c>
      <c r="C25" s="55" t="s">
        <v>111</v>
      </c>
      <c r="D25" s="80" t="s">
        <v>146</v>
      </c>
      <c r="E25" s="50" t="s">
        <v>103</v>
      </c>
      <c r="F25" s="77" t="s">
        <v>95</v>
      </c>
      <c r="G25" s="50" t="s">
        <v>22</v>
      </c>
      <c r="H25" s="73">
        <v>80000</v>
      </c>
      <c r="I25" s="73">
        <v>0</v>
      </c>
      <c r="J25" s="73">
        <v>80000</v>
      </c>
      <c r="K25" s="73">
        <f t="shared" si="0"/>
        <v>2296</v>
      </c>
      <c r="L25" s="73">
        <v>7400.87</v>
      </c>
      <c r="M25" s="73">
        <v>2432</v>
      </c>
      <c r="N25" s="73">
        <v>25</v>
      </c>
      <c r="O25" s="73">
        <f t="shared" si="3"/>
        <v>12153.869999999999</v>
      </c>
      <c r="P25" s="73">
        <f t="shared" si="2"/>
        <v>67846.13</v>
      </c>
    </row>
    <row r="26" spans="2:16" ht="45" x14ac:dyDescent="0.25">
      <c r="B26" s="75">
        <v>21</v>
      </c>
      <c r="C26" s="55" t="s">
        <v>112</v>
      </c>
      <c r="D26" s="80" t="s">
        <v>29</v>
      </c>
      <c r="E26" s="50" t="s">
        <v>113</v>
      </c>
      <c r="F26" s="77" t="s">
        <v>95</v>
      </c>
      <c r="G26" s="50" t="s">
        <v>22</v>
      </c>
      <c r="H26" s="73">
        <v>80000</v>
      </c>
      <c r="I26" s="73">
        <v>0</v>
      </c>
      <c r="J26" s="73">
        <v>80000</v>
      </c>
      <c r="K26" s="73">
        <f t="shared" si="0"/>
        <v>2296</v>
      </c>
      <c r="L26" s="73">
        <v>7400.87</v>
      </c>
      <c r="M26" s="73">
        <v>2432</v>
      </c>
      <c r="N26" s="73">
        <v>25</v>
      </c>
      <c r="O26" s="73">
        <f t="shared" si="3"/>
        <v>12153.869999999999</v>
      </c>
      <c r="P26" s="73">
        <f t="shared" si="2"/>
        <v>67846.13</v>
      </c>
    </row>
    <row r="27" spans="2:16" ht="45" x14ac:dyDescent="0.25">
      <c r="B27" s="75">
        <v>22</v>
      </c>
      <c r="C27" s="55" t="s">
        <v>114</v>
      </c>
      <c r="D27" s="80" t="s">
        <v>146</v>
      </c>
      <c r="E27" s="50" t="s">
        <v>115</v>
      </c>
      <c r="F27" s="77" t="s">
        <v>95</v>
      </c>
      <c r="G27" s="50" t="s">
        <v>22</v>
      </c>
      <c r="H27" s="73">
        <v>147500</v>
      </c>
      <c r="I27" s="73">
        <v>0</v>
      </c>
      <c r="J27" s="73">
        <v>147500</v>
      </c>
      <c r="K27" s="73">
        <f t="shared" si="0"/>
        <v>4233.25</v>
      </c>
      <c r="L27" s="73">
        <v>23278.560000000001</v>
      </c>
      <c r="M27" s="73">
        <v>4484</v>
      </c>
      <c r="N27" s="73">
        <v>1815</v>
      </c>
      <c r="O27" s="73">
        <f t="shared" si="3"/>
        <v>33810.81</v>
      </c>
      <c r="P27" s="73">
        <f t="shared" si="2"/>
        <v>113689.19</v>
      </c>
    </row>
    <row r="28" spans="2:16" ht="45" x14ac:dyDescent="0.25">
      <c r="B28" s="75">
        <v>23</v>
      </c>
      <c r="C28" s="55" t="s">
        <v>116</v>
      </c>
      <c r="D28" s="80" t="s">
        <v>146</v>
      </c>
      <c r="E28" s="50" t="s">
        <v>99</v>
      </c>
      <c r="F28" s="77" t="s">
        <v>95</v>
      </c>
      <c r="G28" s="50" t="s">
        <v>22</v>
      </c>
      <c r="H28" s="73">
        <v>20000</v>
      </c>
      <c r="I28" s="73">
        <v>0</v>
      </c>
      <c r="J28" s="73">
        <v>20000</v>
      </c>
      <c r="K28" s="73">
        <f t="shared" si="0"/>
        <v>574</v>
      </c>
      <c r="L28" s="73">
        <v>0</v>
      </c>
      <c r="M28" s="73">
        <v>608</v>
      </c>
      <c r="N28" s="73">
        <v>25</v>
      </c>
      <c r="O28" s="73">
        <f t="shared" si="3"/>
        <v>1207</v>
      </c>
      <c r="P28" s="73">
        <f t="shared" si="2"/>
        <v>18793</v>
      </c>
    </row>
    <row r="29" spans="2:16" ht="45" x14ac:dyDescent="0.25">
      <c r="B29" s="75">
        <v>24</v>
      </c>
      <c r="C29" s="55" t="s">
        <v>117</v>
      </c>
      <c r="D29" s="80" t="s">
        <v>146</v>
      </c>
      <c r="E29" s="50" t="s">
        <v>99</v>
      </c>
      <c r="F29" s="77" t="s">
        <v>95</v>
      </c>
      <c r="G29" s="50" t="s">
        <v>22</v>
      </c>
      <c r="H29" s="73">
        <v>40000</v>
      </c>
      <c r="I29" s="73">
        <v>0</v>
      </c>
      <c r="J29" s="73">
        <v>40000</v>
      </c>
      <c r="K29" s="73">
        <f t="shared" si="0"/>
        <v>1148</v>
      </c>
      <c r="L29" s="73">
        <v>442.65</v>
      </c>
      <c r="M29" s="73">
        <v>1216</v>
      </c>
      <c r="N29" s="73">
        <v>25</v>
      </c>
      <c r="O29" s="73">
        <f t="shared" si="3"/>
        <v>2831.65</v>
      </c>
      <c r="P29" s="73">
        <f t="shared" si="2"/>
        <v>37168.35</v>
      </c>
    </row>
    <row r="30" spans="2:16" ht="45" x14ac:dyDescent="0.25">
      <c r="B30" s="75">
        <v>25</v>
      </c>
      <c r="C30" s="55" t="s">
        <v>118</v>
      </c>
      <c r="D30" s="80" t="s">
        <v>146</v>
      </c>
      <c r="E30" s="50" t="s">
        <v>119</v>
      </c>
      <c r="F30" s="77" t="s">
        <v>95</v>
      </c>
      <c r="G30" s="77" t="s">
        <v>22</v>
      </c>
      <c r="H30" s="73">
        <v>135000</v>
      </c>
      <c r="I30" s="73">
        <v>0</v>
      </c>
      <c r="J30" s="73">
        <v>135000</v>
      </c>
      <c r="K30" s="73">
        <f t="shared" si="0"/>
        <v>3874.5</v>
      </c>
      <c r="L30" s="73">
        <v>20338.240000000002</v>
      </c>
      <c r="M30" s="73">
        <v>4104</v>
      </c>
      <c r="N30" s="73">
        <v>25</v>
      </c>
      <c r="O30" s="73">
        <f t="shared" si="3"/>
        <v>28341.74</v>
      </c>
      <c r="P30" s="73">
        <f t="shared" si="2"/>
        <v>106658.26</v>
      </c>
    </row>
    <row r="31" spans="2:16" ht="45" x14ac:dyDescent="0.25">
      <c r="B31" s="75">
        <v>26</v>
      </c>
      <c r="C31" s="55" t="s">
        <v>120</v>
      </c>
      <c r="D31" s="80" t="s">
        <v>146</v>
      </c>
      <c r="E31" s="50" t="s">
        <v>121</v>
      </c>
      <c r="F31" s="77" t="s">
        <v>95</v>
      </c>
      <c r="G31" s="50" t="s">
        <v>19</v>
      </c>
      <c r="H31" s="73">
        <v>40000</v>
      </c>
      <c r="I31" s="73">
        <v>0</v>
      </c>
      <c r="J31" s="73">
        <v>40000</v>
      </c>
      <c r="K31" s="73">
        <f t="shared" si="0"/>
        <v>1148</v>
      </c>
      <c r="L31" s="73">
        <v>442.65</v>
      </c>
      <c r="M31" s="73">
        <v>1216</v>
      </c>
      <c r="N31" s="73">
        <v>25</v>
      </c>
      <c r="O31" s="73">
        <f t="shared" si="3"/>
        <v>2831.65</v>
      </c>
      <c r="P31" s="73">
        <f t="shared" si="2"/>
        <v>37168.35</v>
      </c>
    </row>
    <row r="32" spans="2:16" ht="45" x14ac:dyDescent="0.25">
      <c r="B32" s="75">
        <v>27</v>
      </c>
      <c r="C32" s="55" t="s">
        <v>122</v>
      </c>
      <c r="D32" s="80" t="s">
        <v>146</v>
      </c>
      <c r="E32" s="50" t="s">
        <v>99</v>
      </c>
      <c r="F32" s="77" t="s">
        <v>95</v>
      </c>
      <c r="G32" s="50" t="s">
        <v>19</v>
      </c>
      <c r="H32" s="73">
        <v>45000</v>
      </c>
      <c r="I32" s="73">
        <v>0</v>
      </c>
      <c r="J32" s="73">
        <v>45000</v>
      </c>
      <c r="K32" s="73">
        <f t="shared" si="0"/>
        <v>1291.5</v>
      </c>
      <c r="L32" s="73">
        <v>1148.33</v>
      </c>
      <c r="M32" s="73">
        <v>1368</v>
      </c>
      <c r="N32" s="73">
        <v>25</v>
      </c>
      <c r="O32" s="73">
        <f t="shared" si="3"/>
        <v>3832.83</v>
      </c>
      <c r="P32" s="73">
        <f t="shared" si="2"/>
        <v>41167.17</v>
      </c>
    </row>
    <row r="33" spans="2:16" ht="45" x14ac:dyDescent="0.25">
      <c r="B33" s="75">
        <v>28</v>
      </c>
      <c r="C33" s="55" t="s">
        <v>123</v>
      </c>
      <c r="D33" s="80" t="s">
        <v>146</v>
      </c>
      <c r="E33" s="50" t="s">
        <v>124</v>
      </c>
      <c r="F33" s="77" t="s">
        <v>95</v>
      </c>
      <c r="G33" s="50" t="s">
        <v>22</v>
      </c>
      <c r="H33" s="73">
        <v>180000</v>
      </c>
      <c r="I33" s="73">
        <v>0</v>
      </c>
      <c r="J33" s="73">
        <v>180000</v>
      </c>
      <c r="K33" s="73">
        <f t="shared" si="0"/>
        <v>5166</v>
      </c>
      <c r="L33" s="73">
        <v>31055.42</v>
      </c>
      <c r="M33" s="73">
        <v>4943.8</v>
      </c>
      <c r="N33" s="73">
        <v>25</v>
      </c>
      <c r="O33" s="73">
        <f t="shared" si="3"/>
        <v>41190.22</v>
      </c>
      <c r="P33" s="73">
        <f t="shared" si="2"/>
        <v>138809.78</v>
      </c>
    </row>
    <row r="34" spans="2:16" ht="45" x14ac:dyDescent="0.25">
      <c r="B34" s="75">
        <v>29</v>
      </c>
      <c r="C34" s="55" t="s">
        <v>125</v>
      </c>
      <c r="D34" s="80" t="s">
        <v>146</v>
      </c>
      <c r="E34" s="50" t="s">
        <v>99</v>
      </c>
      <c r="F34" s="77" t="s">
        <v>95</v>
      </c>
      <c r="G34" s="50" t="s">
        <v>22</v>
      </c>
      <c r="H34" s="73">
        <v>25000</v>
      </c>
      <c r="I34" s="73">
        <v>0</v>
      </c>
      <c r="J34" s="73">
        <v>25000</v>
      </c>
      <c r="K34" s="73">
        <f t="shared" si="0"/>
        <v>717.5</v>
      </c>
      <c r="L34" s="73">
        <v>0</v>
      </c>
      <c r="M34" s="73">
        <v>760</v>
      </c>
      <c r="N34" s="73">
        <v>25</v>
      </c>
      <c r="O34" s="73">
        <f t="shared" si="3"/>
        <v>1502.5</v>
      </c>
      <c r="P34" s="73">
        <f t="shared" si="2"/>
        <v>23497.5</v>
      </c>
    </row>
    <row r="35" spans="2:16" ht="45" x14ac:dyDescent="0.25">
      <c r="B35" s="75">
        <v>30</v>
      </c>
      <c r="C35" s="55" t="s">
        <v>126</v>
      </c>
      <c r="D35" s="80" t="s">
        <v>146</v>
      </c>
      <c r="E35" s="50" t="s">
        <v>121</v>
      </c>
      <c r="F35" s="77" t="s">
        <v>95</v>
      </c>
      <c r="G35" s="50" t="s">
        <v>19</v>
      </c>
      <c r="H35" s="73">
        <v>30000</v>
      </c>
      <c r="I35" s="73">
        <v>0</v>
      </c>
      <c r="J35" s="73">
        <v>30000</v>
      </c>
      <c r="K35" s="73">
        <f t="shared" si="0"/>
        <v>861</v>
      </c>
      <c r="L35" s="73">
        <v>0</v>
      </c>
      <c r="M35" s="73">
        <v>912</v>
      </c>
      <c r="N35" s="73">
        <v>25</v>
      </c>
      <c r="O35" s="73">
        <f t="shared" si="3"/>
        <v>1798</v>
      </c>
      <c r="P35" s="73">
        <f t="shared" si="2"/>
        <v>28202</v>
      </c>
    </row>
    <row r="36" spans="2:16" ht="45" x14ac:dyDescent="0.25">
      <c r="B36" s="75">
        <v>31</v>
      </c>
      <c r="C36" s="55" t="s">
        <v>127</v>
      </c>
      <c r="D36" s="80" t="s">
        <v>146</v>
      </c>
      <c r="E36" s="50" t="s">
        <v>103</v>
      </c>
      <c r="F36" s="77" t="s">
        <v>95</v>
      </c>
      <c r="G36" s="50" t="s">
        <v>22</v>
      </c>
      <c r="H36" s="73">
        <v>80000</v>
      </c>
      <c r="I36" s="73">
        <v>0</v>
      </c>
      <c r="J36" s="73">
        <v>80000</v>
      </c>
      <c r="K36" s="73">
        <f t="shared" si="0"/>
        <v>2296</v>
      </c>
      <c r="L36" s="73">
        <v>7400.87</v>
      </c>
      <c r="M36" s="73">
        <v>2432</v>
      </c>
      <c r="N36" s="73">
        <v>25</v>
      </c>
      <c r="O36" s="73">
        <f t="shared" si="3"/>
        <v>12153.869999999999</v>
      </c>
      <c r="P36" s="73">
        <f t="shared" si="2"/>
        <v>67846.13</v>
      </c>
    </row>
    <row r="37" spans="2:16" ht="45" x14ac:dyDescent="0.25">
      <c r="B37" s="75">
        <v>32</v>
      </c>
      <c r="C37" s="55" t="s">
        <v>226</v>
      </c>
      <c r="D37" s="80" t="s">
        <v>146</v>
      </c>
      <c r="E37" s="50" t="s">
        <v>227</v>
      </c>
      <c r="F37" s="77" t="s">
        <v>95</v>
      </c>
      <c r="G37" s="50" t="s">
        <v>22</v>
      </c>
      <c r="H37" s="73">
        <v>50000</v>
      </c>
      <c r="I37" s="73">
        <v>0</v>
      </c>
      <c r="J37" s="73">
        <v>50000</v>
      </c>
      <c r="K37" s="73">
        <f t="shared" si="0"/>
        <v>1435</v>
      </c>
      <c r="L37" s="73">
        <v>1854</v>
      </c>
      <c r="M37" s="73">
        <v>1520</v>
      </c>
      <c r="N37" s="73">
        <v>25</v>
      </c>
      <c r="O37" s="73">
        <f t="shared" si="3"/>
        <v>4834</v>
      </c>
      <c r="P37" s="73">
        <f t="shared" si="2"/>
        <v>45166</v>
      </c>
    </row>
    <row r="38" spans="2:16" ht="45" x14ac:dyDescent="0.25">
      <c r="B38" s="75">
        <v>33</v>
      </c>
      <c r="C38" s="55" t="s">
        <v>239</v>
      </c>
      <c r="D38" s="80" t="s">
        <v>146</v>
      </c>
      <c r="E38" s="50" t="s">
        <v>157</v>
      </c>
      <c r="F38" s="77" t="s">
        <v>95</v>
      </c>
      <c r="G38" s="50" t="s">
        <v>22</v>
      </c>
      <c r="H38" s="73">
        <v>70000</v>
      </c>
      <c r="I38" s="73">
        <v>0</v>
      </c>
      <c r="J38" s="73">
        <v>70000</v>
      </c>
      <c r="K38" s="73">
        <f t="shared" si="0"/>
        <v>2009</v>
      </c>
      <c r="L38" s="73">
        <v>5368.48</v>
      </c>
      <c r="M38" s="73">
        <v>2128</v>
      </c>
      <c r="N38" s="73">
        <v>25</v>
      </c>
      <c r="O38" s="73">
        <f t="shared" si="3"/>
        <v>9530.48</v>
      </c>
      <c r="P38" s="73">
        <f t="shared" si="2"/>
        <v>60469.520000000004</v>
      </c>
    </row>
    <row r="39" spans="2:16" ht="45" x14ac:dyDescent="0.25">
      <c r="B39" s="75">
        <v>34</v>
      </c>
      <c r="C39" s="55" t="s">
        <v>128</v>
      </c>
      <c r="D39" s="80" t="s">
        <v>146</v>
      </c>
      <c r="E39" s="50" t="s">
        <v>129</v>
      </c>
      <c r="F39" s="77" t="s">
        <v>95</v>
      </c>
      <c r="G39" s="50" t="s">
        <v>19</v>
      </c>
      <c r="H39" s="73">
        <v>45000</v>
      </c>
      <c r="I39" s="73">
        <v>0</v>
      </c>
      <c r="J39" s="73">
        <v>45000</v>
      </c>
      <c r="K39" s="73">
        <f t="shared" si="0"/>
        <v>1291.5</v>
      </c>
      <c r="L39" s="73">
        <v>1148.33</v>
      </c>
      <c r="M39" s="73">
        <v>1368</v>
      </c>
      <c r="N39" s="73">
        <v>25</v>
      </c>
      <c r="O39" s="73">
        <v>3832.83</v>
      </c>
      <c r="P39" s="73">
        <f t="shared" si="2"/>
        <v>41167.17</v>
      </c>
    </row>
    <row r="40" spans="2:16" ht="45" x14ac:dyDescent="0.25">
      <c r="B40" s="75">
        <v>35</v>
      </c>
      <c r="C40" s="55" t="s">
        <v>233</v>
      </c>
      <c r="D40" s="80" t="s">
        <v>146</v>
      </c>
      <c r="E40" s="50" t="s">
        <v>234</v>
      </c>
      <c r="F40" s="77" t="s">
        <v>95</v>
      </c>
      <c r="G40" s="50" t="s">
        <v>22</v>
      </c>
      <c r="H40" s="73">
        <v>125000</v>
      </c>
      <c r="I40" s="73">
        <v>0</v>
      </c>
      <c r="J40" s="73">
        <v>125000</v>
      </c>
      <c r="K40" s="73">
        <f t="shared" si="0"/>
        <v>3587.5</v>
      </c>
      <c r="L40" s="73">
        <v>17985.990000000002</v>
      </c>
      <c r="M40" s="73">
        <v>3800</v>
      </c>
      <c r="N40" s="73">
        <v>25</v>
      </c>
      <c r="O40" s="73">
        <f t="shared" si="3"/>
        <v>25398.49</v>
      </c>
      <c r="P40" s="73">
        <f t="shared" si="2"/>
        <v>99601.51</v>
      </c>
    </row>
    <row r="41" spans="2:16" ht="45" x14ac:dyDescent="0.25">
      <c r="B41" s="75">
        <v>36</v>
      </c>
      <c r="C41" s="55" t="s">
        <v>217</v>
      </c>
      <c r="D41" s="80" t="s">
        <v>146</v>
      </c>
      <c r="E41" s="50" t="s">
        <v>99</v>
      </c>
      <c r="F41" s="77" t="s">
        <v>95</v>
      </c>
      <c r="G41" s="50" t="s">
        <v>22</v>
      </c>
      <c r="H41" s="73">
        <v>28150</v>
      </c>
      <c r="I41" s="73">
        <v>0</v>
      </c>
      <c r="J41" s="73">
        <v>28150</v>
      </c>
      <c r="K41" s="73">
        <f t="shared" si="0"/>
        <v>807.90499999999997</v>
      </c>
      <c r="L41" s="73">
        <v>0</v>
      </c>
      <c r="M41" s="73">
        <v>855.76</v>
      </c>
      <c r="N41" s="73">
        <v>2695</v>
      </c>
      <c r="O41" s="73">
        <f t="shared" si="3"/>
        <v>4358.665</v>
      </c>
      <c r="P41" s="73">
        <f t="shared" si="2"/>
        <v>23791.334999999999</v>
      </c>
    </row>
    <row r="42" spans="2:16" ht="45" x14ac:dyDescent="0.25">
      <c r="B42" s="75">
        <v>37</v>
      </c>
      <c r="C42" s="55" t="s">
        <v>130</v>
      </c>
      <c r="D42" s="80" t="s">
        <v>146</v>
      </c>
      <c r="E42" s="50" t="s">
        <v>99</v>
      </c>
      <c r="F42" s="77" t="s">
        <v>95</v>
      </c>
      <c r="G42" s="50" t="s">
        <v>22</v>
      </c>
      <c r="H42" s="73">
        <v>25000</v>
      </c>
      <c r="I42" s="73">
        <v>0</v>
      </c>
      <c r="J42" s="73">
        <v>25000</v>
      </c>
      <c r="K42" s="73">
        <f t="shared" si="0"/>
        <v>717.5</v>
      </c>
      <c r="L42" s="73">
        <v>0</v>
      </c>
      <c r="M42" s="73">
        <v>760</v>
      </c>
      <c r="N42" s="73">
        <v>25</v>
      </c>
      <c r="O42" s="73">
        <f t="shared" si="3"/>
        <v>1502.5</v>
      </c>
      <c r="P42" s="73">
        <f t="shared" si="2"/>
        <v>23497.5</v>
      </c>
    </row>
    <row r="43" spans="2:16" ht="45" x14ac:dyDescent="0.25">
      <c r="B43" s="75">
        <v>38</v>
      </c>
      <c r="C43" s="55" t="s">
        <v>131</v>
      </c>
      <c r="D43" s="80" t="s">
        <v>146</v>
      </c>
      <c r="E43" s="50" t="s">
        <v>65</v>
      </c>
      <c r="F43" s="77" t="s">
        <v>95</v>
      </c>
      <c r="G43" s="50" t="s">
        <v>22</v>
      </c>
      <c r="H43" s="73">
        <v>140000</v>
      </c>
      <c r="I43" s="73">
        <v>0</v>
      </c>
      <c r="J43" s="73">
        <v>140000</v>
      </c>
      <c r="K43" s="73">
        <f t="shared" si="0"/>
        <v>4018</v>
      </c>
      <c r="L43" s="73">
        <v>21514.37</v>
      </c>
      <c r="M43" s="73">
        <v>4256</v>
      </c>
      <c r="N43" s="73">
        <v>1815</v>
      </c>
      <c r="O43" s="73">
        <f t="shared" si="3"/>
        <v>31603.37</v>
      </c>
      <c r="P43" s="73">
        <f t="shared" si="2"/>
        <v>108396.63</v>
      </c>
    </row>
    <row r="44" spans="2:16" ht="45" x14ac:dyDescent="0.25">
      <c r="B44" s="75">
        <v>39</v>
      </c>
      <c r="C44" s="55" t="s">
        <v>229</v>
      </c>
      <c r="D44" s="80" t="s">
        <v>146</v>
      </c>
      <c r="E44" s="50" t="s">
        <v>230</v>
      </c>
      <c r="F44" s="77" t="s">
        <v>95</v>
      </c>
      <c r="G44" s="50" t="s">
        <v>22</v>
      </c>
      <c r="H44" s="73">
        <v>130000</v>
      </c>
      <c r="I44" s="73">
        <v>0</v>
      </c>
      <c r="J44" s="73">
        <v>130000</v>
      </c>
      <c r="K44" s="73">
        <f t="shared" si="0"/>
        <v>3731</v>
      </c>
      <c r="L44" s="73">
        <v>19162.12</v>
      </c>
      <c r="M44" s="73">
        <v>3952</v>
      </c>
      <c r="N44" s="73">
        <v>14201.02</v>
      </c>
      <c r="O44" s="73">
        <f t="shared" si="3"/>
        <v>41046.14</v>
      </c>
      <c r="P44" s="73">
        <f t="shared" si="2"/>
        <v>88953.86</v>
      </c>
    </row>
    <row r="45" spans="2:16" ht="45" x14ac:dyDescent="0.25">
      <c r="B45" s="75">
        <v>40</v>
      </c>
      <c r="C45" s="55" t="s">
        <v>132</v>
      </c>
      <c r="D45" s="80" t="s">
        <v>146</v>
      </c>
      <c r="E45" s="50" t="s">
        <v>99</v>
      </c>
      <c r="F45" s="77" t="s">
        <v>95</v>
      </c>
      <c r="G45" s="50" t="s">
        <v>22</v>
      </c>
      <c r="H45" s="73">
        <v>30000</v>
      </c>
      <c r="I45" s="73">
        <v>0</v>
      </c>
      <c r="J45" s="73">
        <v>30000</v>
      </c>
      <c r="K45" s="73">
        <f t="shared" si="0"/>
        <v>861</v>
      </c>
      <c r="L45" s="73">
        <v>0</v>
      </c>
      <c r="M45" s="73">
        <v>912</v>
      </c>
      <c r="N45" s="73">
        <v>25</v>
      </c>
      <c r="O45" s="73">
        <f t="shared" si="3"/>
        <v>1798</v>
      </c>
      <c r="P45" s="73">
        <f t="shared" si="2"/>
        <v>28202</v>
      </c>
    </row>
    <row r="46" spans="2:16" ht="45" x14ac:dyDescent="0.25">
      <c r="B46" s="75">
        <v>41</v>
      </c>
      <c r="C46" s="55" t="s">
        <v>133</v>
      </c>
      <c r="D46" s="80" t="s">
        <v>146</v>
      </c>
      <c r="E46" s="50" t="s">
        <v>41</v>
      </c>
      <c r="F46" s="77" t="s">
        <v>95</v>
      </c>
      <c r="G46" s="50" t="s">
        <v>22</v>
      </c>
      <c r="H46" s="73">
        <v>80000</v>
      </c>
      <c r="I46" s="73">
        <v>0</v>
      </c>
      <c r="J46" s="73">
        <v>80000</v>
      </c>
      <c r="K46" s="73">
        <f t="shared" si="0"/>
        <v>2296</v>
      </c>
      <c r="L46" s="73">
        <v>7400.87</v>
      </c>
      <c r="M46" s="73">
        <v>2432</v>
      </c>
      <c r="N46" s="73">
        <v>25</v>
      </c>
      <c r="O46" s="73">
        <f t="shared" si="3"/>
        <v>12153.869999999999</v>
      </c>
      <c r="P46" s="73">
        <f t="shared" si="2"/>
        <v>67846.13</v>
      </c>
    </row>
    <row r="47" spans="2:16" ht="45" x14ac:dyDescent="0.25">
      <c r="B47" s="75">
        <v>42</v>
      </c>
      <c r="C47" s="55" t="s">
        <v>134</v>
      </c>
      <c r="D47" s="80" t="s">
        <v>146</v>
      </c>
      <c r="E47" s="50" t="s">
        <v>65</v>
      </c>
      <c r="F47" s="77" t="s">
        <v>95</v>
      </c>
      <c r="G47" s="50" t="s">
        <v>19</v>
      </c>
      <c r="H47" s="73">
        <v>140000</v>
      </c>
      <c r="I47" s="73">
        <v>0</v>
      </c>
      <c r="J47" s="73">
        <v>140000</v>
      </c>
      <c r="K47" s="73">
        <f t="shared" si="0"/>
        <v>4018</v>
      </c>
      <c r="L47" s="78">
        <v>21514.37</v>
      </c>
      <c r="M47" s="73">
        <v>4256</v>
      </c>
      <c r="N47" s="73">
        <v>25</v>
      </c>
      <c r="O47" s="73">
        <f t="shared" si="3"/>
        <v>29813.37</v>
      </c>
      <c r="P47" s="73">
        <f t="shared" si="2"/>
        <v>110186.63</v>
      </c>
    </row>
    <row r="48" spans="2:16" ht="45" x14ac:dyDescent="0.25">
      <c r="B48" s="75">
        <v>43</v>
      </c>
      <c r="C48" s="55" t="s">
        <v>135</v>
      </c>
      <c r="D48" s="80" t="s">
        <v>146</v>
      </c>
      <c r="E48" s="50" t="s">
        <v>136</v>
      </c>
      <c r="F48" s="77" t="s">
        <v>95</v>
      </c>
      <c r="G48" s="50" t="s">
        <v>19</v>
      </c>
      <c r="H48" s="73">
        <v>30000</v>
      </c>
      <c r="I48" s="73">
        <v>0</v>
      </c>
      <c r="J48" s="73">
        <v>30000</v>
      </c>
      <c r="K48" s="73">
        <f t="shared" si="0"/>
        <v>861</v>
      </c>
      <c r="L48" s="73">
        <v>0</v>
      </c>
      <c r="M48" s="73">
        <v>912</v>
      </c>
      <c r="N48" s="73">
        <v>25</v>
      </c>
      <c r="O48" s="73">
        <f t="shared" si="3"/>
        <v>1798</v>
      </c>
      <c r="P48" s="73">
        <f t="shared" si="2"/>
        <v>28202</v>
      </c>
    </row>
    <row r="49" spans="2:16" ht="45" x14ac:dyDescent="0.25">
      <c r="B49" s="75">
        <v>44</v>
      </c>
      <c r="C49" s="55" t="s">
        <v>137</v>
      </c>
      <c r="D49" s="80" t="s">
        <v>146</v>
      </c>
      <c r="E49" s="50" t="s">
        <v>138</v>
      </c>
      <c r="F49" s="77" t="s">
        <v>95</v>
      </c>
      <c r="G49" s="50" t="s">
        <v>19</v>
      </c>
      <c r="H49" s="73">
        <v>80000</v>
      </c>
      <c r="I49" s="73">
        <v>0</v>
      </c>
      <c r="J49" s="73">
        <v>80000</v>
      </c>
      <c r="K49" s="73">
        <f t="shared" si="0"/>
        <v>2296</v>
      </c>
      <c r="L49" s="73">
        <v>7400.87</v>
      </c>
      <c r="M49" s="73">
        <v>2432</v>
      </c>
      <c r="N49" s="73">
        <v>25</v>
      </c>
      <c r="O49" s="73">
        <f t="shared" si="3"/>
        <v>12153.869999999999</v>
      </c>
      <c r="P49" s="73">
        <f t="shared" si="2"/>
        <v>67846.13</v>
      </c>
    </row>
    <row r="50" spans="2:16" ht="45" x14ac:dyDescent="0.25">
      <c r="B50" s="75">
        <v>45</v>
      </c>
      <c r="C50" s="55" t="s">
        <v>210</v>
      </c>
      <c r="D50" s="80" t="s">
        <v>146</v>
      </c>
      <c r="E50" s="50" t="s">
        <v>44</v>
      </c>
      <c r="F50" s="77" t="s">
        <v>95</v>
      </c>
      <c r="G50" s="50" t="s">
        <v>22</v>
      </c>
      <c r="H50" s="73">
        <v>180000</v>
      </c>
      <c r="I50" s="73">
        <v>0</v>
      </c>
      <c r="J50" s="73">
        <v>180000</v>
      </c>
      <c r="K50" s="73">
        <f t="shared" si="0"/>
        <v>5166</v>
      </c>
      <c r="L50" s="73">
        <v>31055.42</v>
      </c>
      <c r="M50" s="73">
        <v>4943.8</v>
      </c>
      <c r="N50" s="73">
        <v>25</v>
      </c>
      <c r="O50" s="73">
        <f t="shared" si="3"/>
        <v>41190.22</v>
      </c>
      <c r="P50" s="73">
        <f t="shared" si="2"/>
        <v>138809.78</v>
      </c>
    </row>
    <row r="51" spans="2:16" ht="45" x14ac:dyDescent="0.25">
      <c r="B51" s="75">
        <v>46</v>
      </c>
      <c r="C51" s="55" t="s">
        <v>139</v>
      </c>
      <c r="D51" s="80" t="s">
        <v>146</v>
      </c>
      <c r="E51" s="50" t="s">
        <v>29</v>
      </c>
      <c r="F51" s="77" t="s">
        <v>95</v>
      </c>
      <c r="G51" s="50" t="s">
        <v>22</v>
      </c>
      <c r="H51" s="73">
        <v>80000</v>
      </c>
      <c r="I51" s="73">
        <v>0</v>
      </c>
      <c r="J51" s="73">
        <v>80000</v>
      </c>
      <c r="K51" s="73">
        <f t="shared" si="0"/>
        <v>2296</v>
      </c>
      <c r="L51" s="73">
        <v>7400.87</v>
      </c>
      <c r="M51" s="73">
        <v>2432</v>
      </c>
      <c r="N51" s="73">
        <v>25</v>
      </c>
      <c r="O51" s="73">
        <f t="shared" si="3"/>
        <v>12153.869999999999</v>
      </c>
      <c r="P51" s="73">
        <f t="shared" si="2"/>
        <v>67846.13</v>
      </c>
    </row>
    <row r="52" spans="2:16" ht="45" x14ac:dyDescent="0.25">
      <c r="B52" s="75">
        <v>47</v>
      </c>
      <c r="C52" s="55" t="s">
        <v>231</v>
      </c>
      <c r="D52" s="80" t="s">
        <v>146</v>
      </c>
      <c r="E52" s="50" t="s">
        <v>232</v>
      </c>
      <c r="F52" s="77" t="s">
        <v>95</v>
      </c>
      <c r="G52" s="50" t="s">
        <v>22</v>
      </c>
      <c r="H52" s="73">
        <v>35000</v>
      </c>
      <c r="I52" s="73">
        <v>0</v>
      </c>
      <c r="J52" s="73">
        <v>35000</v>
      </c>
      <c r="K52" s="73">
        <f t="shared" si="0"/>
        <v>1004.5</v>
      </c>
      <c r="L52" s="73">
        <v>0</v>
      </c>
      <c r="M52" s="73">
        <v>1064</v>
      </c>
      <c r="N52" s="73">
        <v>25</v>
      </c>
      <c r="O52" s="73">
        <f t="shared" si="3"/>
        <v>2093.5</v>
      </c>
      <c r="P52" s="73">
        <f t="shared" si="2"/>
        <v>32906.5</v>
      </c>
    </row>
    <row r="53" spans="2:16" ht="45" x14ac:dyDescent="0.25">
      <c r="B53" s="75">
        <v>48</v>
      </c>
      <c r="C53" s="55" t="s">
        <v>237</v>
      </c>
      <c r="D53" s="80" t="s">
        <v>146</v>
      </c>
      <c r="E53" s="50" t="s">
        <v>238</v>
      </c>
      <c r="F53" s="77" t="s">
        <v>95</v>
      </c>
      <c r="G53" s="50" t="s">
        <v>19</v>
      </c>
      <c r="H53" s="73">
        <v>130000</v>
      </c>
      <c r="I53" s="73">
        <v>0</v>
      </c>
      <c r="J53" s="73">
        <v>130000</v>
      </c>
      <c r="K53" s="73">
        <f t="shared" si="0"/>
        <v>3731</v>
      </c>
      <c r="L53" s="73">
        <v>19162.12</v>
      </c>
      <c r="M53" s="73">
        <v>3952</v>
      </c>
      <c r="N53" s="73">
        <v>25</v>
      </c>
      <c r="O53" s="73">
        <f t="shared" si="3"/>
        <v>26870.12</v>
      </c>
      <c r="P53" s="73">
        <f t="shared" si="2"/>
        <v>103129.88</v>
      </c>
    </row>
    <row r="54" spans="2:16" ht="45" x14ac:dyDescent="0.25">
      <c r="B54" s="75">
        <v>49</v>
      </c>
      <c r="C54" s="55" t="s">
        <v>140</v>
      </c>
      <c r="D54" s="80" t="s">
        <v>146</v>
      </c>
      <c r="E54" s="50" t="s">
        <v>27</v>
      </c>
      <c r="F54" s="77" t="s">
        <v>95</v>
      </c>
      <c r="G54" s="50" t="s">
        <v>19</v>
      </c>
      <c r="H54" s="73">
        <v>25000</v>
      </c>
      <c r="I54" s="73">
        <v>0</v>
      </c>
      <c r="J54" s="73">
        <v>25000</v>
      </c>
      <c r="K54" s="73">
        <f t="shared" si="0"/>
        <v>717.5</v>
      </c>
      <c r="L54" s="73">
        <v>0</v>
      </c>
      <c r="M54" s="73">
        <v>760</v>
      </c>
      <c r="N54" s="73">
        <v>25</v>
      </c>
      <c r="O54" s="73">
        <f t="shared" si="3"/>
        <v>1502.5</v>
      </c>
      <c r="P54" s="73">
        <f t="shared" ref="P54:P87" si="4">J54-O54</f>
        <v>23497.5</v>
      </c>
    </row>
    <row r="55" spans="2:16" ht="45" x14ac:dyDescent="0.25">
      <c r="B55" s="75">
        <v>50</v>
      </c>
      <c r="C55" s="55" t="s">
        <v>141</v>
      </c>
      <c r="D55" s="80" t="s">
        <v>146</v>
      </c>
      <c r="E55" s="50" t="s">
        <v>99</v>
      </c>
      <c r="F55" s="77" t="s">
        <v>95</v>
      </c>
      <c r="G55" s="50" t="s">
        <v>22</v>
      </c>
      <c r="H55" s="73">
        <v>50000</v>
      </c>
      <c r="I55" s="73">
        <v>0</v>
      </c>
      <c r="J55" s="73">
        <v>50000</v>
      </c>
      <c r="K55" s="73">
        <f t="shared" si="0"/>
        <v>1435</v>
      </c>
      <c r="L55" s="73">
        <v>1854</v>
      </c>
      <c r="M55" s="73">
        <v>1520</v>
      </c>
      <c r="N55" s="73">
        <v>25</v>
      </c>
      <c r="O55" s="73">
        <f t="shared" si="3"/>
        <v>4834</v>
      </c>
      <c r="P55" s="73">
        <f t="shared" si="4"/>
        <v>45166</v>
      </c>
    </row>
    <row r="56" spans="2:16" ht="45" x14ac:dyDescent="0.25">
      <c r="B56" s="75">
        <v>51</v>
      </c>
      <c r="C56" s="55" t="s">
        <v>142</v>
      </c>
      <c r="D56" s="80" t="s">
        <v>146</v>
      </c>
      <c r="E56" s="50" t="s">
        <v>99</v>
      </c>
      <c r="F56" s="77" t="s">
        <v>95</v>
      </c>
      <c r="G56" s="50" t="s">
        <v>22</v>
      </c>
      <c r="H56" s="73">
        <v>20000</v>
      </c>
      <c r="I56" s="73">
        <v>0</v>
      </c>
      <c r="J56" s="73">
        <v>20000</v>
      </c>
      <c r="K56" s="73">
        <f t="shared" si="0"/>
        <v>574</v>
      </c>
      <c r="L56" s="73">
        <v>0</v>
      </c>
      <c r="M56" s="73">
        <v>608</v>
      </c>
      <c r="N56" s="73">
        <v>25</v>
      </c>
      <c r="O56" s="73">
        <f t="shared" ref="O56:O88" si="5">SUM(K56:N56)</f>
        <v>1207</v>
      </c>
      <c r="P56" s="73">
        <f t="shared" si="4"/>
        <v>18793</v>
      </c>
    </row>
    <row r="57" spans="2:16" ht="45" x14ac:dyDescent="0.25">
      <c r="B57" s="75">
        <v>52</v>
      </c>
      <c r="C57" s="55" t="s">
        <v>143</v>
      </c>
      <c r="D57" s="80" t="s">
        <v>146</v>
      </c>
      <c r="E57" s="50" t="s">
        <v>105</v>
      </c>
      <c r="F57" s="77" t="s">
        <v>95</v>
      </c>
      <c r="G57" s="50" t="s">
        <v>22</v>
      </c>
      <c r="H57" s="73">
        <v>30000</v>
      </c>
      <c r="I57" s="73">
        <v>0</v>
      </c>
      <c r="J57" s="73">
        <v>30000</v>
      </c>
      <c r="K57" s="73">
        <f t="shared" si="0"/>
        <v>861</v>
      </c>
      <c r="L57" s="73">
        <v>0</v>
      </c>
      <c r="M57" s="73">
        <v>912</v>
      </c>
      <c r="N57" s="73">
        <v>25</v>
      </c>
      <c r="O57" s="73">
        <f t="shared" si="5"/>
        <v>1798</v>
      </c>
      <c r="P57" s="73">
        <f t="shared" si="4"/>
        <v>28202</v>
      </c>
    </row>
    <row r="58" spans="2:16" ht="45" x14ac:dyDescent="0.25">
      <c r="B58" s="75">
        <v>53</v>
      </c>
      <c r="C58" s="55" t="s">
        <v>144</v>
      </c>
      <c r="D58" s="80" t="s">
        <v>146</v>
      </c>
      <c r="E58" s="50" t="s">
        <v>57</v>
      </c>
      <c r="F58" s="77" t="s">
        <v>95</v>
      </c>
      <c r="G58" s="50" t="s">
        <v>22</v>
      </c>
      <c r="H58" s="73">
        <v>60000</v>
      </c>
      <c r="I58" s="73">
        <v>0</v>
      </c>
      <c r="J58" s="73">
        <v>60000</v>
      </c>
      <c r="K58" s="73">
        <f t="shared" si="0"/>
        <v>1722</v>
      </c>
      <c r="L58" s="73">
        <v>3486.68</v>
      </c>
      <c r="M58" s="73">
        <v>1824</v>
      </c>
      <c r="N58" s="73">
        <v>25</v>
      </c>
      <c r="O58" s="73">
        <f t="shared" si="5"/>
        <v>7057.68</v>
      </c>
      <c r="P58" s="73">
        <f t="shared" si="4"/>
        <v>52942.32</v>
      </c>
    </row>
    <row r="59" spans="2:16" ht="45" x14ac:dyDescent="0.25">
      <c r="B59" s="75">
        <v>54</v>
      </c>
      <c r="C59" s="80" t="s">
        <v>180</v>
      </c>
      <c r="D59" s="80" t="s">
        <v>146</v>
      </c>
      <c r="E59" s="50" t="s">
        <v>27</v>
      </c>
      <c r="F59" s="77" t="s">
        <v>95</v>
      </c>
      <c r="G59" s="50" t="s">
        <v>19</v>
      </c>
      <c r="H59" s="73">
        <v>25000</v>
      </c>
      <c r="I59" s="73">
        <v>0</v>
      </c>
      <c r="J59" s="73">
        <v>25000</v>
      </c>
      <c r="K59" s="73">
        <f t="shared" si="0"/>
        <v>717.5</v>
      </c>
      <c r="L59" s="73">
        <v>0</v>
      </c>
      <c r="M59" s="73">
        <v>760</v>
      </c>
      <c r="N59" s="73">
        <v>25</v>
      </c>
      <c r="O59" s="73">
        <f t="shared" si="5"/>
        <v>1502.5</v>
      </c>
      <c r="P59" s="73">
        <f t="shared" si="4"/>
        <v>23497.5</v>
      </c>
    </row>
    <row r="60" spans="2:16" ht="45" x14ac:dyDescent="0.25">
      <c r="B60" s="75">
        <v>55</v>
      </c>
      <c r="C60" s="55" t="s">
        <v>145</v>
      </c>
      <c r="D60" s="80" t="s">
        <v>146</v>
      </c>
      <c r="E60" s="50" t="s">
        <v>147</v>
      </c>
      <c r="F60" s="77" t="s">
        <v>95</v>
      </c>
      <c r="G60" s="50" t="s">
        <v>19</v>
      </c>
      <c r="H60" s="73">
        <v>150000</v>
      </c>
      <c r="I60" s="73">
        <v>0</v>
      </c>
      <c r="J60" s="73">
        <v>150000</v>
      </c>
      <c r="K60" s="73">
        <f t="shared" si="0"/>
        <v>4305</v>
      </c>
      <c r="L60" s="73">
        <v>23866.62</v>
      </c>
      <c r="M60" s="73">
        <v>4560</v>
      </c>
      <c r="N60" s="73">
        <v>25</v>
      </c>
      <c r="O60" s="73">
        <f t="shared" si="5"/>
        <v>32756.62</v>
      </c>
      <c r="P60" s="73">
        <f t="shared" si="4"/>
        <v>117243.38</v>
      </c>
    </row>
    <row r="61" spans="2:16" ht="45" x14ac:dyDescent="0.25">
      <c r="B61" s="75">
        <v>56</v>
      </c>
      <c r="C61" s="55" t="s">
        <v>148</v>
      </c>
      <c r="D61" s="80" t="s">
        <v>146</v>
      </c>
      <c r="E61" s="50" t="s">
        <v>94</v>
      </c>
      <c r="F61" s="77" t="s">
        <v>95</v>
      </c>
      <c r="G61" s="50" t="s">
        <v>19</v>
      </c>
      <c r="H61" s="73">
        <v>80000</v>
      </c>
      <c r="I61" s="73">
        <v>0</v>
      </c>
      <c r="J61" s="73">
        <v>80000</v>
      </c>
      <c r="K61" s="73">
        <f t="shared" si="0"/>
        <v>2296</v>
      </c>
      <c r="L61" s="73">
        <v>7400.87</v>
      </c>
      <c r="M61" s="73">
        <v>2432</v>
      </c>
      <c r="N61" s="73">
        <v>1815</v>
      </c>
      <c r="O61" s="73">
        <f t="shared" si="5"/>
        <v>13943.869999999999</v>
      </c>
      <c r="P61" s="73">
        <f t="shared" si="4"/>
        <v>66056.13</v>
      </c>
    </row>
    <row r="62" spans="2:16" ht="45" x14ac:dyDescent="0.25">
      <c r="B62" s="75">
        <v>57</v>
      </c>
      <c r="C62" s="55" t="s">
        <v>208</v>
      </c>
      <c r="D62" s="80" t="s">
        <v>146</v>
      </c>
      <c r="E62" s="50" t="s">
        <v>99</v>
      </c>
      <c r="F62" s="77" t="s">
        <v>95</v>
      </c>
      <c r="G62" s="50" t="s">
        <v>22</v>
      </c>
      <c r="H62" s="73">
        <v>40000</v>
      </c>
      <c r="I62" s="73">
        <v>0</v>
      </c>
      <c r="J62" s="73">
        <v>40000</v>
      </c>
      <c r="K62" s="73">
        <f t="shared" si="0"/>
        <v>1148</v>
      </c>
      <c r="L62" s="73">
        <v>442.65</v>
      </c>
      <c r="M62" s="73">
        <v>1216</v>
      </c>
      <c r="N62" s="73">
        <v>25</v>
      </c>
      <c r="O62" s="73">
        <f t="shared" si="5"/>
        <v>2831.65</v>
      </c>
      <c r="P62" s="73">
        <f t="shared" si="4"/>
        <v>37168.35</v>
      </c>
    </row>
    <row r="63" spans="2:16" ht="45" x14ac:dyDescent="0.25">
      <c r="B63" s="75">
        <v>58</v>
      </c>
      <c r="C63" s="55" t="s">
        <v>149</v>
      </c>
      <c r="D63" s="80" t="s">
        <v>146</v>
      </c>
      <c r="E63" s="50" t="s">
        <v>29</v>
      </c>
      <c r="F63" s="77" t="s">
        <v>95</v>
      </c>
      <c r="G63" s="50" t="s">
        <v>22</v>
      </c>
      <c r="H63" s="73">
        <v>80000</v>
      </c>
      <c r="I63" s="73">
        <v>0</v>
      </c>
      <c r="J63" s="73">
        <v>80000</v>
      </c>
      <c r="K63" s="73">
        <f t="shared" si="0"/>
        <v>2296</v>
      </c>
      <c r="L63" s="73">
        <v>7400.87</v>
      </c>
      <c r="M63" s="73">
        <v>2432</v>
      </c>
      <c r="N63" s="73">
        <v>25</v>
      </c>
      <c r="O63" s="73">
        <f t="shared" si="5"/>
        <v>12153.869999999999</v>
      </c>
      <c r="P63" s="73">
        <f t="shared" si="4"/>
        <v>67846.13</v>
      </c>
    </row>
    <row r="64" spans="2:16" ht="45" x14ac:dyDescent="0.25">
      <c r="B64" s="75">
        <v>59</v>
      </c>
      <c r="C64" s="55" t="s">
        <v>150</v>
      </c>
      <c r="D64" s="80" t="s">
        <v>146</v>
      </c>
      <c r="E64" s="50" t="s">
        <v>209</v>
      </c>
      <c r="F64" s="77" t="s">
        <v>95</v>
      </c>
      <c r="G64" s="50" t="s">
        <v>19</v>
      </c>
      <c r="H64" s="73">
        <v>40000</v>
      </c>
      <c r="I64" s="73">
        <v>0</v>
      </c>
      <c r="J64" s="73">
        <v>40000</v>
      </c>
      <c r="K64" s="73">
        <f t="shared" si="0"/>
        <v>1148</v>
      </c>
      <c r="L64" s="73">
        <v>442.65</v>
      </c>
      <c r="M64" s="73">
        <v>1216</v>
      </c>
      <c r="N64" s="73">
        <v>25</v>
      </c>
      <c r="O64" s="73">
        <f t="shared" si="5"/>
        <v>2831.65</v>
      </c>
      <c r="P64" s="73">
        <f t="shared" si="4"/>
        <v>37168.35</v>
      </c>
    </row>
    <row r="65" spans="2:16" ht="45" x14ac:dyDescent="0.25">
      <c r="B65" s="75">
        <v>60</v>
      </c>
      <c r="C65" s="55" t="s">
        <v>151</v>
      </c>
      <c r="D65" s="80" t="s">
        <v>146</v>
      </c>
      <c r="E65" s="50" t="s">
        <v>99</v>
      </c>
      <c r="F65" s="77" t="s">
        <v>95</v>
      </c>
      <c r="G65" s="50" t="s">
        <v>19</v>
      </c>
      <c r="H65" s="73">
        <v>30000</v>
      </c>
      <c r="I65" s="73">
        <v>0</v>
      </c>
      <c r="J65" s="73">
        <v>30000</v>
      </c>
      <c r="K65" s="73">
        <f t="shared" si="0"/>
        <v>861</v>
      </c>
      <c r="L65" s="73">
        <v>0</v>
      </c>
      <c r="M65" s="73">
        <v>912</v>
      </c>
      <c r="N65" s="73">
        <v>25</v>
      </c>
      <c r="O65" s="73">
        <f t="shared" si="5"/>
        <v>1798</v>
      </c>
      <c r="P65" s="73">
        <f t="shared" si="4"/>
        <v>28202</v>
      </c>
    </row>
    <row r="66" spans="2:16" ht="45" x14ac:dyDescent="0.25">
      <c r="B66" s="75">
        <v>61</v>
      </c>
      <c r="C66" s="55" t="s">
        <v>152</v>
      </c>
      <c r="D66" s="80" t="s">
        <v>146</v>
      </c>
      <c r="E66" s="50" t="s">
        <v>103</v>
      </c>
      <c r="F66" s="77" t="s">
        <v>95</v>
      </c>
      <c r="G66" s="50" t="s">
        <v>22</v>
      </c>
      <c r="H66" s="73">
        <v>80000</v>
      </c>
      <c r="I66" s="73">
        <v>0</v>
      </c>
      <c r="J66" s="73">
        <v>80000</v>
      </c>
      <c r="K66" s="73">
        <f t="shared" si="0"/>
        <v>2296</v>
      </c>
      <c r="L66" s="73">
        <v>7400.87</v>
      </c>
      <c r="M66" s="73">
        <v>2432</v>
      </c>
      <c r="N66" s="73">
        <v>25</v>
      </c>
      <c r="O66" s="73">
        <f t="shared" si="5"/>
        <v>12153.869999999999</v>
      </c>
      <c r="P66" s="73">
        <f t="shared" si="4"/>
        <v>67846.13</v>
      </c>
    </row>
    <row r="67" spans="2:16" ht="45" x14ac:dyDescent="0.25">
      <c r="B67" s="75">
        <v>62</v>
      </c>
      <c r="C67" s="55" t="s">
        <v>153</v>
      </c>
      <c r="D67" s="80" t="s">
        <v>146</v>
      </c>
      <c r="E67" s="50" t="s">
        <v>46</v>
      </c>
      <c r="F67" s="77" t="s">
        <v>95</v>
      </c>
      <c r="G67" s="50" t="s">
        <v>19</v>
      </c>
      <c r="H67" s="73">
        <v>75000</v>
      </c>
      <c r="I67" s="73">
        <v>0</v>
      </c>
      <c r="J67" s="73">
        <v>75000</v>
      </c>
      <c r="K67" s="73">
        <f t="shared" si="0"/>
        <v>2152.5</v>
      </c>
      <c r="L67" s="73">
        <v>6309.38</v>
      </c>
      <c r="M67" s="73">
        <v>2280</v>
      </c>
      <c r="N67" s="73">
        <v>25</v>
      </c>
      <c r="O67" s="73">
        <f t="shared" si="5"/>
        <v>10766.880000000001</v>
      </c>
      <c r="P67" s="73">
        <f t="shared" si="4"/>
        <v>64233.119999999995</v>
      </c>
    </row>
    <row r="68" spans="2:16" ht="45" x14ac:dyDescent="0.25">
      <c r="B68" s="75">
        <v>63</v>
      </c>
      <c r="C68" s="55" t="s">
        <v>154</v>
      </c>
      <c r="D68" s="80" t="s">
        <v>146</v>
      </c>
      <c r="E68" s="50" t="s">
        <v>94</v>
      </c>
      <c r="F68" s="77" t="s">
        <v>95</v>
      </c>
      <c r="G68" s="50" t="s">
        <v>22</v>
      </c>
      <c r="H68" s="73">
        <v>80000</v>
      </c>
      <c r="I68" s="73">
        <v>0</v>
      </c>
      <c r="J68" s="73">
        <v>80000</v>
      </c>
      <c r="K68" s="73">
        <f t="shared" si="0"/>
        <v>2296</v>
      </c>
      <c r="L68" s="73">
        <v>7400.87</v>
      </c>
      <c r="M68" s="73">
        <v>2432</v>
      </c>
      <c r="N68" s="73">
        <v>5450</v>
      </c>
      <c r="O68" s="73">
        <f t="shared" si="5"/>
        <v>17578.87</v>
      </c>
      <c r="P68" s="73">
        <f t="shared" si="4"/>
        <v>62421.130000000005</v>
      </c>
    </row>
    <row r="69" spans="2:16" ht="45" x14ac:dyDescent="0.25">
      <c r="B69" s="75">
        <v>64</v>
      </c>
      <c r="C69" s="55" t="s">
        <v>213</v>
      </c>
      <c r="D69" s="80" t="s">
        <v>146</v>
      </c>
      <c r="E69" s="50" t="s">
        <v>214</v>
      </c>
      <c r="F69" s="77" t="s">
        <v>95</v>
      </c>
      <c r="G69" s="50" t="s">
        <v>22</v>
      </c>
      <c r="H69" s="73">
        <v>35000</v>
      </c>
      <c r="I69" s="73">
        <v>0</v>
      </c>
      <c r="J69" s="73">
        <v>35000</v>
      </c>
      <c r="K69" s="73">
        <f t="shared" si="0"/>
        <v>1004.5</v>
      </c>
      <c r="L69" s="73">
        <v>0</v>
      </c>
      <c r="M69" s="73">
        <v>1064</v>
      </c>
      <c r="N69" s="73">
        <v>25</v>
      </c>
      <c r="O69" s="73">
        <f t="shared" si="5"/>
        <v>2093.5</v>
      </c>
      <c r="P69" s="73">
        <f t="shared" si="4"/>
        <v>32906.5</v>
      </c>
    </row>
    <row r="70" spans="2:16" ht="45" x14ac:dyDescent="0.25">
      <c r="B70" s="75">
        <v>65</v>
      </c>
      <c r="C70" s="55" t="s">
        <v>155</v>
      </c>
      <c r="D70" s="80" t="s">
        <v>146</v>
      </c>
      <c r="E70" s="50" t="s">
        <v>156</v>
      </c>
      <c r="F70" s="77" t="s">
        <v>95</v>
      </c>
      <c r="G70" s="50" t="s">
        <v>22</v>
      </c>
      <c r="H70" s="73">
        <v>80000</v>
      </c>
      <c r="I70" s="73">
        <v>0</v>
      </c>
      <c r="J70" s="73">
        <v>80000</v>
      </c>
      <c r="K70" s="73">
        <f t="shared" ref="K70:K87" si="6">J70*0.0287</f>
        <v>2296</v>
      </c>
      <c r="L70" s="73">
        <v>7400.87</v>
      </c>
      <c r="M70" s="73">
        <v>2432</v>
      </c>
      <c r="N70" s="73">
        <v>25</v>
      </c>
      <c r="O70" s="73">
        <f t="shared" si="5"/>
        <v>12153.869999999999</v>
      </c>
      <c r="P70" s="73">
        <f t="shared" si="4"/>
        <v>67846.13</v>
      </c>
    </row>
    <row r="71" spans="2:16" ht="45" x14ac:dyDescent="0.25">
      <c r="B71" s="75">
        <v>66</v>
      </c>
      <c r="C71" s="55" t="s">
        <v>158</v>
      </c>
      <c r="D71" s="80" t="s">
        <v>146</v>
      </c>
      <c r="E71" s="50" t="s">
        <v>159</v>
      </c>
      <c r="F71" s="77" t="s">
        <v>95</v>
      </c>
      <c r="G71" s="50" t="s">
        <v>22</v>
      </c>
      <c r="H71" s="73">
        <v>40000</v>
      </c>
      <c r="I71" s="73">
        <v>0</v>
      </c>
      <c r="J71" s="73">
        <v>40000</v>
      </c>
      <c r="K71" s="73">
        <f t="shared" si="6"/>
        <v>1148</v>
      </c>
      <c r="L71" s="73">
        <v>442.65</v>
      </c>
      <c r="M71" s="73">
        <v>1216</v>
      </c>
      <c r="N71" s="73">
        <v>25</v>
      </c>
      <c r="O71" s="73">
        <f t="shared" si="5"/>
        <v>2831.65</v>
      </c>
      <c r="P71" s="73">
        <f t="shared" si="4"/>
        <v>37168.35</v>
      </c>
    </row>
    <row r="72" spans="2:16" ht="45" x14ac:dyDescent="0.25">
      <c r="B72" s="75">
        <v>67</v>
      </c>
      <c r="C72" s="55" t="s">
        <v>160</v>
      </c>
      <c r="D72" s="80" t="s">
        <v>146</v>
      </c>
      <c r="E72" s="50" t="s">
        <v>161</v>
      </c>
      <c r="F72" s="77" t="s">
        <v>95</v>
      </c>
      <c r="G72" s="50" t="s">
        <v>22</v>
      </c>
      <c r="H72" s="73">
        <v>80000</v>
      </c>
      <c r="I72" s="73">
        <v>0</v>
      </c>
      <c r="J72" s="73">
        <v>80000</v>
      </c>
      <c r="K72" s="73">
        <f t="shared" si="6"/>
        <v>2296</v>
      </c>
      <c r="L72" s="73">
        <v>7400.87</v>
      </c>
      <c r="M72" s="73">
        <v>2432</v>
      </c>
      <c r="N72" s="73">
        <v>25</v>
      </c>
      <c r="O72" s="73">
        <f t="shared" si="5"/>
        <v>12153.869999999999</v>
      </c>
      <c r="P72" s="73">
        <f t="shared" si="4"/>
        <v>67846.13</v>
      </c>
    </row>
    <row r="73" spans="2:16" ht="45" x14ac:dyDescent="0.25">
      <c r="B73" s="75">
        <v>68</v>
      </c>
      <c r="C73" s="55" t="s">
        <v>221</v>
      </c>
      <c r="D73" s="80" t="s">
        <v>146</v>
      </c>
      <c r="E73" s="50" t="s">
        <v>216</v>
      </c>
      <c r="F73" s="77" t="s">
        <v>95</v>
      </c>
      <c r="G73" s="50" t="s">
        <v>22</v>
      </c>
      <c r="H73" s="73">
        <v>155000</v>
      </c>
      <c r="I73" s="73">
        <v>0</v>
      </c>
      <c r="J73" s="73">
        <v>155000</v>
      </c>
      <c r="K73" s="73">
        <f t="shared" si="6"/>
        <v>4448.5</v>
      </c>
      <c r="L73" s="73">
        <v>25042.74</v>
      </c>
      <c r="M73" s="73">
        <v>4712</v>
      </c>
      <c r="N73" s="73">
        <v>25</v>
      </c>
      <c r="O73" s="73">
        <f t="shared" si="5"/>
        <v>34228.240000000005</v>
      </c>
      <c r="P73" s="73">
        <f t="shared" si="4"/>
        <v>120771.76</v>
      </c>
    </row>
    <row r="74" spans="2:16" ht="45" x14ac:dyDescent="0.25">
      <c r="B74" s="75">
        <v>69</v>
      </c>
      <c r="C74" s="55" t="s">
        <v>162</v>
      </c>
      <c r="D74" s="80" t="s">
        <v>146</v>
      </c>
      <c r="E74" s="50" t="s">
        <v>94</v>
      </c>
      <c r="F74" s="77" t="s">
        <v>95</v>
      </c>
      <c r="G74" s="50" t="s">
        <v>22</v>
      </c>
      <c r="H74" s="73">
        <v>180000</v>
      </c>
      <c r="I74" s="73">
        <v>0</v>
      </c>
      <c r="J74" s="73">
        <v>180000</v>
      </c>
      <c r="K74" s="73">
        <f t="shared" si="6"/>
        <v>5166</v>
      </c>
      <c r="L74" s="73">
        <v>31055.42</v>
      </c>
      <c r="M74" s="73">
        <v>4943.8</v>
      </c>
      <c r="N74" s="73">
        <v>25</v>
      </c>
      <c r="O74" s="73">
        <f t="shared" si="5"/>
        <v>41190.22</v>
      </c>
      <c r="P74" s="73">
        <f t="shared" si="4"/>
        <v>138809.78</v>
      </c>
    </row>
    <row r="75" spans="2:16" ht="45" x14ac:dyDescent="0.25">
      <c r="B75" s="75">
        <v>70</v>
      </c>
      <c r="C75" s="55" t="s">
        <v>163</v>
      </c>
      <c r="D75" s="80" t="s">
        <v>146</v>
      </c>
      <c r="E75" s="50" t="s">
        <v>164</v>
      </c>
      <c r="F75" s="77" t="s">
        <v>95</v>
      </c>
      <c r="G75" s="50" t="s">
        <v>19</v>
      </c>
      <c r="H75" s="73">
        <v>245000</v>
      </c>
      <c r="I75" s="73">
        <v>0</v>
      </c>
      <c r="J75" s="73">
        <v>245000</v>
      </c>
      <c r="K75" s="73">
        <f t="shared" si="6"/>
        <v>7031.5</v>
      </c>
      <c r="L75" s="73">
        <v>46839.040000000001</v>
      </c>
      <c r="M75" s="73">
        <v>4943.8</v>
      </c>
      <c r="N75" s="73">
        <v>25</v>
      </c>
      <c r="O75" s="73">
        <f t="shared" si="5"/>
        <v>58839.340000000004</v>
      </c>
      <c r="P75" s="73">
        <f t="shared" si="4"/>
        <v>186160.66</v>
      </c>
    </row>
    <row r="76" spans="2:16" ht="45" x14ac:dyDescent="0.25">
      <c r="B76" s="75">
        <v>71</v>
      </c>
      <c r="C76" s="55" t="s">
        <v>165</v>
      </c>
      <c r="D76" s="80" t="s">
        <v>146</v>
      </c>
      <c r="E76" s="50" t="s">
        <v>166</v>
      </c>
      <c r="F76" s="77" t="s">
        <v>95</v>
      </c>
      <c r="G76" s="50" t="s">
        <v>22</v>
      </c>
      <c r="H76" s="73">
        <v>80000</v>
      </c>
      <c r="I76" s="73">
        <v>0</v>
      </c>
      <c r="J76" s="73">
        <v>80000</v>
      </c>
      <c r="K76" s="73">
        <f t="shared" si="6"/>
        <v>2296</v>
      </c>
      <c r="L76" s="73">
        <v>7400.87</v>
      </c>
      <c r="M76" s="73">
        <v>2432</v>
      </c>
      <c r="N76" s="73">
        <v>25</v>
      </c>
      <c r="O76" s="73">
        <f t="shared" si="5"/>
        <v>12153.869999999999</v>
      </c>
      <c r="P76" s="73">
        <f t="shared" si="4"/>
        <v>67846.13</v>
      </c>
    </row>
    <row r="77" spans="2:16" ht="45" x14ac:dyDescent="0.25">
      <c r="B77" s="75">
        <v>72</v>
      </c>
      <c r="C77" s="55" t="s">
        <v>167</v>
      </c>
      <c r="D77" s="80" t="s">
        <v>146</v>
      </c>
      <c r="E77" s="50" t="s">
        <v>168</v>
      </c>
      <c r="F77" s="77" t="s">
        <v>95</v>
      </c>
      <c r="G77" s="50" t="s">
        <v>22</v>
      </c>
      <c r="H77" s="73">
        <v>140545</v>
      </c>
      <c r="I77" s="73">
        <v>0</v>
      </c>
      <c r="J77" s="73">
        <v>140545</v>
      </c>
      <c r="K77" s="73">
        <f t="shared" si="6"/>
        <v>4033.6415000000002</v>
      </c>
      <c r="L77" s="73">
        <v>21642.57</v>
      </c>
      <c r="M77" s="73">
        <v>4272.57</v>
      </c>
      <c r="N77" s="73">
        <v>25</v>
      </c>
      <c r="O77" s="73">
        <f t="shared" si="5"/>
        <v>29973.781500000001</v>
      </c>
      <c r="P77" s="73">
        <f t="shared" si="4"/>
        <v>110571.2185</v>
      </c>
    </row>
    <row r="78" spans="2:16" ht="45" x14ac:dyDescent="0.25">
      <c r="B78" s="75">
        <v>73</v>
      </c>
      <c r="C78" s="55" t="s">
        <v>169</v>
      </c>
      <c r="D78" s="80" t="s">
        <v>146</v>
      </c>
      <c r="E78" s="50" t="s">
        <v>94</v>
      </c>
      <c r="F78" s="77" t="s">
        <v>95</v>
      </c>
      <c r="G78" s="50" t="s">
        <v>19</v>
      </c>
      <c r="H78" s="73">
        <v>58000</v>
      </c>
      <c r="I78" s="73">
        <v>0</v>
      </c>
      <c r="J78" s="73">
        <v>58000</v>
      </c>
      <c r="K78" s="73">
        <f t="shared" si="6"/>
        <v>1664.6</v>
      </c>
      <c r="L78" s="73">
        <v>3110.32</v>
      </c>
      <c r="M78" s="73">
        <v>1763.2</v>
      </c>
      <c r="N78" s="73">
        <v>25</v>
      </c>
      <c r="O78" s="73">
        <f t="shared" si="5"/>
        <v>6563.12</v>
      </c>
      <c r="P78" s="73">
        <f t="shared" si="4"/>
        <v>51436.88</v>
      </c>
    </row>
    <row r="79" spans="2:16" ht="45" x14ac:dyDescent="0.25">
      <c r="B79" s="75">
        <v>74</v>
      </c>
      <c r="C79" s="55" t="s">
        <v>170</v>
      </c>
      <c r="D79" s="80" t="s">
        <v>146</v>
      </c>
      <c r="E79" s="50" t="s">
        <v>94</v>
      </c>
      <c r="F79" s="77" t="s">
        <v>95</v>
      </c>
      <c r="G79" s="50" t="s">
        <v>19</v>
      </c>
      <c r="H79" s="73">
        <v>65000</v>
      </c>
      <c r="I79" s="73">
        <v>0</v>
      </c>
      <c r="J79" s="73">
        <v>65000</v>
      </c>
      <c r="K79" s="73">
        <f t="shared" si="6"/>
        <v>1865.5</v>
      </c>
      <c r="L79" s="73">
        <v>4427.58</v>
      </c>
      <c r="M79" s="73">
        <v>1976</v>
      </c>
      <c r="N79" s="73">
        <v>25</v>
      </c>
      <c r="O79" s="73">
        <f t="shared" si="5"/>
        <v>8294.08</v>
      </c>
      <c r="P79" s="73">
        <f t="shared" si="4"/>
        <v>56705.919999999998</v>
      </c>
    </row>
    <row r="80" spans="2:16" ht="45" x14ac:dyDescent="0.25">
      <c r="B80" s="75">
        <v>75</v>
      </c>
      <c r="C80" s="55" t="s">
        <v>171</v>
      </c>
      <c r="D80" s="80" t="s">
        <v>146</v>
      </c>
      <c r="E80" s="50" t="s">
        <v>105</v>
      </c>
      <c r="F80" s="77" t="s">
        <v>95</v>
      </c>
      <c r="G80" s="50" t="s">
        <v>22</v>
      </c>
      <c r="H80" s="73">
        <v>35000</v>
      </c>
      <c r="I80" s="73">
        <v>0</v>
      </c>
      <c r="J80" s="73">
        <v>35000</v>
      </c>
      <c r="K80" s="73">
        <f t="shared" si="6"/>
        <v>1004.5</v>
      </c>
      <c r="L80" s="73">
        <v>0</v>
      </c>
      <c r="M80" s="73">
        <v>1064</v>
      </c>
      <c r="N80" s="73">
        <v>25</v>
      </c>
      <c r="O80" s="73">
        <f t="shared" si="5"/>
        <v>2093.5</v>
      </c>
      <c r="P80" s="73">
        <f t="shared" si="4"/>
        <v>32906.5</v>
      </c>
    </row>
    <row r="81" spans="2:16" ht="45" x14ac:dyDescent="0.25">
      <c r="B81" s="75">
        <v>76</v>
      </c>
      <c r="C81" s="55" t="s">
        <v>172</v>
      </c>
      <c r="D81" s="80" t="s">
        <v>146</v>
      </c>
      <c r="E81" s="50" t="s">
        <v>99</v>
      </c>
      <c r="F81" s="77" t="s">
        <v>95</v>
      </c>
      <c r="G81" s="50" t="s">
        <v>19</v>
      </c>
      <c r="H81" s="73">
        <v>30000</v>
      </c>
      <c r="I81" s="73">
        <v>0</v>
      </c>
      <c r="J81" s="73">
        <v>30000</v>
      </c>
      <c r="K81" s="73">
        <f t="shared" si="6"/>
        <v>861</v>
      </c>
      <c r="L81" s="73">
        <v>0</v>
      </c>
      <c r="M81" s="73">
        <v>912</v>
      </c>
      <c r="N81" s="73">
        <v>25</v>
      </c>
      <c r="O81" s="73">
        <f t="shared" si="5"/>
        <v>1798</v>
      </c>
      <c r="P81" s="73">
        <f t="shared" si="4"/>
        <v>28202</v>
      </c>
    </row>
    <row r="82" spans="2:16" ht="45" x14ac:dyDescent="0.25">
      <c r="B82" s="75">
        <v>77</v>
      </c>
      <c r="C82" s="55" t="s">
        <v>173</v>
      </c>
      <c r="D82" s="80" t="s">
        <v>146</v>
      </c>
      <c r="E82" s="50" t="s">
        <v>209</v>
      </c>
      <c r="F82" s="77" t="s">
        <v>95</v>
      </c>
      <c r="G82" s="50" t="s">
        <v>19</v>
      </c>
      <c r="H82" s="73">
        <v>40000</v>
      </c>
      <c r="I82" s="73">
        <v>0</v>
      </c>
      <c r="J82" s="73">
        <v>40000</v>
      </c>
      <c r="K82" s="73">
        <f t="shared" si="6"/>
        <v>1148</v>
      </c>
      <c r="L82" s="73">
        <v>442.65</v>
      </c>
      <c r="M82" s="73">
        <v>1216</v>
      </c>
      <c r="N82" s="73">
        <v>25</v>
      </c>
      <c r="O82" s="73">
        <f t="shared" si="5"/>
        <v>2831.65</v>
      </c>
      <c r="P82" s="73">
        <f t="shared" si="4"/>
        <v>37168.35</v>
      </c>
    </row>
    <row r="83" spans="2:16" ht="45" x14ac:dyDescent="0.25">
      <c r="B83" s="75">
        <v>78</v>
      </c>
      <c r="C83" s="55" t="s">
        <v>225</v>
      </c>
      <c r="D83" s="80" t="s">
        <v>146</v>
      </c>
      <c r="E83" s="50" t="s">
        <v>121</v>
      </c>
      <c r="F83" s="77" t="s">
        <v>95</v>
      </c>
      <c r="G83" s="50" t="s">
        <v>22</v>
      </c>
      <c r="H83" s="73">
        <v>40000</v>
      </c>
      <c r="I83" s="73">
        <v>0</v>
      </c>
      <c r="J83" s="73">
        <v>40000</v>
      </c>
      <c r="K83" s="73">
        <f t="shared" si="6"/>
        <v>1148</v>
      </c>
      <c r="L83" s="73">
        <v>442.65</v>
      </c>
      <c r="M83" s="73">
        <v>1216</v>
      </c>
      <c r="N83" s="73">
        <v>25</v>
      </c>
      <c r="O83" s="73">
        <f t="shared" si="5"/>
        <v>2831.65</v>
      </c>
      <c r="P83" s="73">
        <f t="shared" si="4"/>
        <v>37168.35</v>
      </c>
    </row>
    <row r="84" spans="2:16" ht="45" x14ac:dyDescent="0.25">
      <c r="B84" s="75">
        <v>79</v>
      </c>
      <c r="C84" s="55" t="s">
        <v>174</v>
      </c>
      <c r="D84" s="80" t="s">
        <v>146</v>
      </c>
      <c r="E84" s="50" t="s">
        <v>175</v>
      </c>
      <c r="F84" s="77" t="s">
        <v>95</v>
      </c>
      <c r="G84" s="50" t="s">
        <v>22</v>
      </c>
      <c r="H84" s="73">
        <v>150000</v>
      </c>
      <c r="I84" s="73">
        <v>0</v>
      </c>
      <c r="J84" s="73">
        <v>150000</v>
      </c>
      <c r="K84" s="73">
        <f t="shared" si="6"/>
        <v>4305</v>
      </c>
      <c r="L84" s="73">
        <v>23866.62</v>
      </c>
      <c r="M84" s="73">
        <v>4560</v>
      </c>
      <c r="N84" s="73">
        <v>25</v>
      </c>
      <c r="O84" s="73">
        <f t="shared" si="5"/>
        <v>32756.62</v>
      </c>
      <c r="P84" s="73">
        <f t="shared" si="4"/>
        <v>117243.38</v>
      </c>
    </row>
    <row r="85" spans="2:16" ht="45" x14ac:dyDescent="0.25">
      <c r="B85" s="75">
        <v>80</v>
      </c>
      <c r="C85" s="55" t="s">
        <v>228</v>
      </c>
      <c r="D85" s="80" t="s">
        <v>146</v>
      </c>
      <c r="E85" s="50" t="s">
        <v>27</v>
      </c>
      <c r="F85" s="77" t="s">
        <v>95</v>
      </c>
      <c r="G85" s="50" t="s">
        <v>19</v>
      </c>
      <c r="H85" s="73">
        <v>20000</v>
      </c>
      <c r="I85" s="73">
        <v>0</v>
      </c>
      <c r="J85" s="73">
        <v>20000</v>
      </c>
      <c r="K85" s="73">
        <f t="shared" si="6"/>
        <v>574</v>
      </c>
      <c r="L85" s="73">
        <v>0</v>
      </c>
      <c r="M85" s="73">
        <v>608</v>
      </c>
      <c r="N85" s="73">
        <v>25</v>
      </c>
      <c r="O85" s="73">
        <f t="shared" si="5"/>
        <v>1207</v>
      </c>
      <c r="P85" s="73">
        <f t="shared" si="4"/>
        <v>18793</v>
      </c>
    </row>
    <row r="86" spans="2:16" ht="45" x14ac:dyDescent="0.25">
      <c r="B86" s="75">
        <v>81</v>
      </c>
      <c r="C86" s="55" t="s">
        <v>218</v>
      </c>
      <c r="D86" s="80" t="s">
        <v>146</v>
      </c>
      <c r="E86" s="50" t="s">
        <v>219</v>
      </c>
      <c r="F86" s="77" t="s">
        <v>95</v>
      </c>
      <c r="G86" s="50" t="s">
        <v>19</v>
      </c>
      <c r="H86" s="73">
        <v>40000</v>
      </c>
      <c r="I86" s="73">
        <v>0</v>
      </c>
      <c r="J86" s="73">
        <v>40000</v>
      </c>
      <c r="K86" s="73">
        <f t="shared" si="6"/>
        <v>1148</v>
      </c>
      <c r="L86" s="73">
        <v>442.65</v>
      </c>
      <c r="M86" s="73">
        <v>1216</v>
      </c>
      <c r="N86" s="73">
        <v>1885</v>
      </c>
      <c r="O86" s="73">
        <f t="shared" si="5"/>
        <v>4691.6499999999996</v>
      </c>
      <c r="P86" s="73">
        <f t="shared" si="4"/>
        <v>35308.35</v>
      </c>
    </row>
    <row r="87" spans="2:16" ht="45" x14ac:dyDescent="0.25">
      <c r="B87" s="75">
        <v>82</v>
      </c>
      <c r="C87" s="55" t="s">
        <v>176</v>
      </c>
      <c r="D87" s="80" t="s">
        <v>146</v>
      </c>
      <c r="E87" s="50" t="s">
        <v>177</v>
      </c>
      <c r="F87" s="77" t="s">
        <v>95</v>
      </c>
      <c r="G87" s="50" t="s">
        <v>22</v>
      </c>
      <c r="H87" s="73">
        <v>60000</v>
      </c>
      <c r="I87" s="73">
        <v>0</v>
      </c>
      <c r="J87" s="73">
        <v>60000</v>
      </c>
      <c r="K87" s="73">
        <f t="shared" si="6"/>
        <v>1722</v>
      </c>
      <c r="L87" s="73">
        <v>3486.68</v>
      </c>
      <c r="M87" s="73">
        <v>1824</v>
      </c>
      <c r="N87" s="73">
        <v>25</v>
      </c>
      <c r="O87" s="73">
        <f t="shared" si="5"/>
        <v>7057.68</v>
      </c>
      <c r="P87" s="73">
        <f t="shared" si="4"/>
        <v>52942.32</v>
      </c>
    </row>
    <row r="88" spans="2:16" ht="45" x14ac:dyDescent="0.25">
      <c r="B88" s="75">
        <v>83</v>
      </c>
      <c r="C88" s="55" t="s">
        <v>178</v>
      </c>
      <c r="D88" s="80" t="s">
        <v>146</v>
      </c>
      <c r="E88" s="50" t="s">
        <v>179</v>
      </c>
      <c r="F88" s="77" t="s">
        <v>95</v>
      </c>
      <c r="G88" s="50" t="s">
        <v>22</v>
      </c>
      <c r="H88" s="73">
        <v>75000</v>
      </c>
      <c r="I88" s="73">
        <v>0</v>
      </c>
      <c r="J88" s="73">
        <v>75000</v>
      </c>
      <c r="K88" s="73">
        <f>J88*0.0287</f>
        <v>2152.5</v>
      </c>
      <c r="L88" s="73">
        <v>6309.38</v>
      </c>
      <c r="M88" s="73">
        <v>2280</v>
      </c>
      <c r="N88" s="73">
        <v>25</v>
      </c>
      <c r="O88" s="73">
        <f t="shared" si="5"/>
        <v>10766.880000000001</v>
      </c>
      <c r="P88" s="73">
        <f t="shared" ref="P88" si="7">J88-O88</f>
        <v>64233.119999999995</v>
      </c>
    </row>
    <row r="89" spans="2:16" s="10" customFormat="1" ht="15.75" thickBot="1" x14ac:dyDescent="0.3">
      <c r="B89" s="96" t="s">
        <v>91</v>
      </c>
      <c r="C89" s="97"/>
      <c r="D89" s="97"/>
      <c r="E89" s="97"/>
      <c r="F89" s="97"/>
      <c r="G89" s="98"/>
      <c r="H89" s="74">
        <f>SUM(H6:H88)</f>
        <v>6027195</v>
      </c>
      <c r="I89" s="74">
        <f t="shared" ref="I89:P89" si="8">SUM(I6:I88)</f>
        <v>0</v>
      </c>
      <c r="J89" s="74">
        <f t="shared" si="8"/>
        <v>6027195</v>
      </c>
      <c r="K89" s="74">
        <f>SUM(K6:K88)</f>
        <v>172980.49650000001</v>
      </c>
      <c r="L89" s="74">
        <f t="shared" si="8"/>
        <v>623282.39999999991</v>
      </c>
      <c r="M89" s="74">
        <f>SUM(M6:M88)</f>
        <v>179137.93</v>
      </c>
      <c r="N89" s="74">
        <f t="shared" si="8"/>
        <v>47239.03</v>
      </c>
      <c r="O89" s="74">
        <f t="shared" si="8"/>
        <v>1022639.8565000001</v>
      </c>
      <c r="P89" s="74">
        <f t="shared" si="8"/>
        <v>5004555.1434999974</v>
      </c>
    </row>
    <row r="90" spans="2:16" x14ac:dyDescent="0.25">
      <c r="B90"/>
      <c r="C90"/>
      <c r="D90"/>
      <c r="E90"/>
      <c r="F90"/>
      <c r="G90"/>
      <c r="H90"/>
      <c r="I90"/>
      <c r="J90"/>
      <c r="K90"/>
      <c r="L90"/>
    </row>
    <row r="91" spans="2:16" x14ac:dyDescent="0.25">
      <c r="B91" s="18"/>
      <c r="C91" s="31" t="s">
        <v>196</v>
      </c>
      <c r="D91" s="20"/>
      <c r="E91" s="32" t="s">
        <v>197</v>
      </c>
      <c r="F91" s="22"/>
      <c r="G91" s="21"/>
      <c r="H91" s="21"/>
      <c r="I91" s="21"/>
      <c r="J91" s="21"/>
      <c r="K91" s="23"/>
      <c r="L91" s="22"/>
      <c r="M91" s="23"/>
      <c r="N91" s="22"/>
    </row>
    <row r="92" spans="2:16" x14ac:dyDescent="0.25">
      <c r="B92" s="18"/>
      <c r="C92" s="24"/>
      <c r="D92" s="25"/>
      <c r="E92" s="26"/>
      <c r="F92" s="27"/>
      <c r="G92" s="28"/>
      <c r="H92" s="28"/>
      <c r="I92" s="22"/>
      <c r="J92" s="28"/>
      <c r="K92" s="29"/>
      <c r="L92" s="18"/>
      <c r="M92" s="29"/>
      <c r="N92" s="18"/>
    </row>
    <row r="93" spans="2:16" x14ac:dyDescent="0.25">
      <c r="B93" s="18"/>
      <c r="C93" s="19" t="s">
        <v>198</v>
      </c>
      <c r="D93" s="25"/>
      <c r="E93" s="88" t="s">
        <v>199</v>
      </c>
      <c r="F93" s="88"/>
      <c r="G93" s="28"/>
      <c r="H93" s="28"/>
      <c r="I93" s="89"/>
      <c r="J93" s="89"/>
      <c r="K93" s="89"/>
      <c r="L93" s="18"/>
      <c r="M93" s="29"/>
      <c r="N93" s="18"/>
    </row>
    <row r="94" spans="2:16" x14ac:dyDescent="0.25">
      <c r="B94" s="18"/>
      <c r="C94" s="18"/>
      <c r="D94" s="30"/>
      <c r="E94" s="25"/>
      <c r="F94" s="22"/>
      <c r="G94" s="22"/>
      <c r="H94" s="28"/>
      <c r="I94" s="88" t="s">
        <v>37</v>
      </c>
      <c r="J94" s="88"/>
      <c r="K94" s="88"/>
      <c r="L94" s="29"/>
      <c r="M94" s="29"/>
      <c r="N94" s="18"/>
    </row>
    <row r="95" spans="2:16" x14ac:dyDescent="0.25">
      <c r="B95"/>
      <c r="C95"/>
      <c r="D95"/>
      <c r="E95"/>
      <c r="F95"/>
      <c r="G95"/>
      <c r="H95"/>
      <c r="I95"/>
      <c r="J95"/>
      <c r="K95"/>
      <c r="L95"/>
    </row>
  </sheetData>
  <autoFilter ref="B5:P5" xr:uid="{5068D8B1-8F36-4A8B-88C1-83BB0F47C737}"/>
  <sortState xmlns:xlrd2="http://schemas.microsoft.com/office/spreadsheetml/2017/richdata2" ref="C11:P88">
    <sortCondition ref="C6:C88"/>
  </sortState>
  <mergeCells count="7">
    <mergeCell ref="I94:K94"/>
    <mergeCell ref="D2:P2"/>
    <mergeCell ref="D3:P3"/>
    <mergeCell ref="D4:P4"/>
    <mergeCell ref="B89:G89"/>
    <mergeCell ref="E93:F93"/>
    <mergeCell ref="I93:K93"/>
  </mergeCells>
  <conditionalFormatting sqref="C6:C83">
    <cfRule type="duplicateValues" dxfId="1" priority="7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abSelected="1" topLeftCell="A20" workbookViewId="0">
      <selection activeCell="B2" sqref="B2:P30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42578125" bestFit="1" customWidth="1"/>
    <col min="11" max="15" width="11.7109375" bestFit="1" customWidth="1"/>
    <col min="16" max="16" width="14.42578125" bestFit="1" customWidth="1"/>
  </cols>
  <sheetData>
    <row r="1" spans="2:16" ht="15.75" thickBot="1" x14ac:dyDescent="0.3"/>
    <row r="2" spans="2:16" ht="15.75" thickBot="1" x14ac:dyDescent="0.3">
      <c r="B2" s="1"/>
      <c r="C2" s="2"/>
      <c r="D2" s="90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5.75" thickBot="1" x14ac:dyDescent="0.3">
      <c r="B3" s="3"/>
      <c r="C3" s="4"/>
      <c r="D3" s="90" t="s">
        <v>271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21.75" customHeight="1" thickBot="1" x14ac:dyDescent="0.3">
      <c r="B4" s="5"/>
      <c r="C4" s="6"/>
      <c r="D4" s="90" t="s">
        <v>262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6" s="17" customFormat="1" ht="39" thickBot="1" x14ac:dyDescent="0.3">
      <c r="B5" s="11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4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6" t="s">
        <v>15</v>
      </c>
    </row>
    <row r="6" spans="2:16" ht="75" x14ac:dyDescent="0.25">
      <c r="B6" s="50">
        <v>1</v>
      </c>
      <c r="C6" s="80" t="s">
        <v>181</v>
      </c>
      <c r="D6" s="80" t="s">
        <v>31</v>
      </c>
      <c r="E6" s="50" t="s">
        <v>182</v>
      </c>
      <c r="F6" s="50" t="s">
        <v>183</v>
      </c>
      <c r="G6" s="50" t="s">
        <v>22</v>
      </c>
      <c r="H6" s="83">
        <v>15000</v>
      </c>
      <c r="I6" s="81">
        <v>0</v>
      </c>
      <c r="J6" s="82">
        <v>15000</v>
      </c>
      <c r="K6" s="82">
        <v>0</v>
      </c>
      <c r="L6" s="81">
        <v>0</v>
      </c>
      <c r="M6" s="82">
        <v>0</v>
      </c>
      <c r="N6" s="81">
        <v>0</v>
      </c>
      <c r="O6" s="82">
        <v>0</v>
      </c>
      <c r="P6" s="83">
        <v>15000</v>
      </c>
    </row>
    <row r="7" spans="2:16" ht="75" x14ac:dyDescent="0.25">
      <c r="B7" s="50">
        <f>B6+1</f>
        <v>2</v>
      </c>
      <c r="C7" s="80" t="s">
        <v>184</v>
      </c>
      <c r="D7" s="80" t="s">
        <v>31</v>
      </c>
      <c r="E7" s="50" t="s">
        <v>182</v>
      </c>
      <c r="F7" s="50" t="s">
        <v>183</v>
      </c>
      <c r="G7" s="50" t="s">
        <v>19</v>
      </c>
      <c r="H7" s="83">
        <v>15000</v>
      </c>
      <c r="I7" s="82">
        <v>0</v>
      </c>
      <c r="J7" s="82">
        <v>15000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3">
        <v>15000</v>
      </c>
    </row>
    <row r="8" spans="2:16" ht="75" x14ac:dyDescent="0.25">
      <c r="B8" s="50">
        <f>B7+1</f>
        <v>3</v>
      </c>
      <c r="C8" s="80" t="s">
        <v>185</v>
      </c>
      <c r="D8" s="80" t="s">
        <v>31</v>
      </c>
      <c r="E8" s="50" t="s">
        <v>182</v>
      </c>
      <c r="F8" s="50" t="s">
        <v>183</v>
      </c>
      <c r="G8" s="50" t="s">
        <v>19</v>
      </c>
      <c r="H8" s="83">
        <v>15000</v>
      </c>
      <c r="I8" s="82">
        <v>0</v>
      </c>
      <c r="J8" s="82">
        <v>15000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3">
        <v>15000</v>
      </c>
    </row>
    <row r="9" spans="2:16" ht="75" x14ac:dyDescent="0.25">
      <c r="B9" s="50">
        <v>4</v>
      </c>
      <c r="C9" s="80" t="s">
        <v>186</v>
      </c>
      <c r="D9" s="80" t="s">
        <v>31</v>
      </c>
      <c r="E9" s="50" t="s">
        <v>182</v>
      </c>
      <c r="F9" s="50" t="s">
        <v>183</v>
      </c>
      <c r="G9" s="50" t="s">
        <v>22</v>
      </c>
      <c r="H9" s="83">
        <v>15000</v>
      </c>
      <c r="I9" s="82">
        <v>0</v>
      </c>
      <c r="J9" s="82">
        <v>15000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3">
        <v>15000</v>
      </c>
    </row>
    <row r="10" spans="2:16" ht="75" x14ac:dyDescent="0.25">
      <c r="B10" s="50">
        <f t="shared" ref="B10:B11" si="0">B9+1</f>
        <v>5</v>
      </c>
      <c r="C10" s="80" t="s">
        <v>187</v>
      </c>
      <c r="D10" s="80" t="s">
        <v>31</v>
      </c>
      <c r="E10" s="50" t="s">
        <v>182</v>
      </c>
      <c r="F10" s="50" t="s">
        <v>183</v>
      </c>
      <c r="G10" s="50" t="s">
        <v>22</v>
      </c>
      <c r="H10" s="83">
        <v>25000</v>
      </c>
      <c r="I10" s="82">
        <v>0</v>
      </c>
      <c r="J10" s="82">
        <v>25000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3">
        <v>25000</v>
      </c>
    </row>
    <row r="11" spans="2:16" ht="75" x14ac:dyDescent="0.25">
      <c r="B11" s="50">
        <f t="shared" si="0"/>
        <v>6</v>
      </c>
      <c r="C11" s="80" t="s">
        <v>188</v>
      </c>
      <c r="D11" s="80" t="s">
        <v>31</v>
      </c>
      <c r="E11" s="50" t="s">
        <v>182</v>
      </c>
      <c r="F11" s="50" t="s">
        <v>183</v>
      </c>
      <c r="G11" s="50" t="s">
        <v>22</v>
      </c>
      <c r="H11" s="83">
        <v>15000</v>
      </c>
      <c r="I11" s="82">
        <v>0</v>
      </c>
      <c r="J11" s="82">
        <v>15000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3">
        <v>15000</v>
      </c>
    </row>
    <row r="12" spans="2:16" ht="75" x14ac:dyDescent="0.25">
      <c r="B12" s="50">
        <v>7</v>
      </c>
      <c r="C12" s="80" t="s">
        <v>189</v>
      </c>
      <c r="D12" s="80" t="s">
        <v>31</v>
      </c>
      <c r="E12" s="50" t="s">
        <v>182</v>
      </c>
      <c r="F12" s="50" t="s">
        <v>183</v>
      </c>
      <c r="G12" s="50" t="s">
        <v>22</v>
      </c>
      <c r="H12" s="83">
        <v>15000</v>
      </c>
      <c r="I12" s="82">
        <v>0</v>
      </c>
      <c r="J12" s="82">
        <v>15000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3">
        <v>15000</v>
      </c>
    </row>
    <row r="13" spans="2:16" ht="75" x14ac:dyDescent="0.25">
      <c r="B13" s="50">
        <f t="shared" ref="B13:B14" si="1">B12+1</f>
        <v>8</v>
      </c>
      <c r="C13" s="80" t="s">
        <v>190</v>
      </c>
      <c r="D13" s="80" t="s">
        <v>31</v>
      </c>
      <c r="E13" s="50" t="s">
        <v>182</v>
      </c>
      <c r="F13" s="50" t="s">
        <v>183</v>
      </c>
      <c r="G13" s="50" t="s">
        <v>22</v>
      </c>
      <c r="H13" s="83">
        <v>15000</v>
      </c>
      <c r="I13" s="82">
        <v>0</v>
      </c>
      <c r="J13" s="82">
        <v>15000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3">
        <v>15000</v>
      </c>
    </row>
    <row r="14" spans="2:16" ht="75" x14ac:dyDescent="0.25">
      <c r="B14" s="50">
        <f t="shared" si="1"/>
        <v>9</v>
      </c>
      <c r="C14" s="80" t="s">
        <v>191</v>
      </c>
      <c r="D14" s="80" t="s">
        <v>31</v>
      </c>
      <c r="E14" s="50" t="s">
        <v>182</v>
      </c>
      <c r="F14" s="50" t="s">
        <v>183</v>
      </c>
      <c r="G14" s="50" t="s">
        <v>22</v>
      </c>
      <c r="H14" s="83">
        <v>15000</v>
      </c>
      <c r="I14" s="82">
        <v>0</v>
      </c>
      <c r="J14" s="82">
        <v>15000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3">
        <v>15000</v>
      </c>
    </row>
    <row r="15" spans="2:16" ht="75" x14ac:dyDescent="0.25">
      <c r="B15" s="50">
        <v>10</v>
      </c>
      <c r="C15" s="80" t="s">
        <v>192</v>
      </c>
      <c r="D15" s="80" t="s">
        <v>31</v>
      </c>
      <c r="E15" s="50" t="s">
        <v>182</v>
      </c>
      <c r="F15" s="50" t="s">
        <v>183</v>
      </c>
      <c r="G15" s="50" t="s">
        <v>22</v>
      </c>
      <c r="H15" s="83">
        <v>15000</v>
      </c>
      <c r="I15" s="82">
        <v>0</v>
      </c>
      <c r="J15" s="82">
        <v>15000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3">
        <v>15000</v>
      </c>
    </row>
    <row r="16" spans="2:16" ht="75" x14ac:dyDescent="0.25">
      <c r="B16" s="50">
        <f t="shared" ref="B16:B17" si="2">B15+1</f>
        <v>11</v>
      </c>
      <c r="C16" s="80" t="s">
        <v>264</v>
      </c>
      <c r="D16" s="80" t="s">
        <v>31</v>
      </c>
      <c r="E16" s="50" t="s">
        <v>182</v>
      </c>
      <c r="F16" s="50" t="s">
        <v>183</v>
      </c>
      <c r="G16" s="50" t="s">
        <v>22</v>
      </c>
      <c r="H16" s="83">
        <v>15000</v>
      </c>
      <c r="I16" s="82">
        <v>0</v>
      </c>
      <c r="J16" s="82">
        <v>15000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3">
        <v>15000</v>
      </c>
    </row>
    <row r="17" spans="2:16" ht="75" x14ac:dyDescent="0.25">
      <c r="B17" s="50">
        <f t="shared" si="2"/>
        <v>12</v>
      </c>
      <c r="C17" s="80" t="s">
        <v>193</v>
      </c>
      <c r="D17" s="80" t="s">
        <v>31</v>
      </c>
      <c r="E17" s="50" t="s">
        <v>182</v>
      </c>
      <c r="F17" s="50" t="s">
        <v>183</v>
      </c>
      <c r="G17" s="50" t="s">
        <v>22</v>
      </c>
      <c r="H17" s="83">
        <v>15000</v>
      </c>
      <c r="I17" s="82">
        <v>0</v>
      </c>
      <c r="J17" s="82">
        <v>15000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3">
        <v>15000</v>
      </c>
    </row>
    <row r="18" spans="2:16" ht="75" x14ac:dyDescent="0.25">
      <c r="B18" s="50">
        <v>13</v>
      </c>
      <c r="C18" s="80" t="s">
        <v>194</v>
      </c>
      <c r="D18" s="80" t="s">
        <v>31</v>
      </c>
      <c r="E18" s="50" t="s">
        <v>182</v>
      </c>
      <c r="F18" s="50" t="s">
        <v>183</v>
      </c>
      <c r="G18" s="50" t="s">
        <v>22</v>
      </c>
      <c r="H18" s="83">
        <v>15000</v>
      </c>
      <c r="I18" s="82">
        <v>0</v>
      </c>
      <c r="J18" s="82">
        <v>15000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3">
        <v>15000</v>
      </c>
    </row>
    <row r="19" spans="2:16" ht="75" x14ac:dyDescent="0.25">
      <c r="B19" s="50">
        <f t="shared" ref="B19:B20" si="3">B18+1</f>
        <v>14</v>
      </c>
      <c r="C19" s="80" t="s">
        <v>263</v>
      </c>
      <c r="D19" s="80" t="s">
        <v>31</v>
      </c>
      <c r="E19" s="50" t="s">
        <v>182</v>
      </c>
      <c r="F19" s="50" t="s">
        <v>183</v>
      </c>
      <c r="G19" s="50" t="s">
        <v>22</v>
      </c>
      <c r="H19" s="83">
        <v>25000</v>
      </c>
      <c r="I19" s="82">
        <v>0</v>
      </c>
      <c r="J19" s="82">
        <v>25000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3">
        <v>25000</v>
      </c>
    </row>
    <row r="20" spans="2:16" ht="75" x14ac:dyDescent="0.25">
      <c r="B20" s="50">
        <f t="shared" si="3"/>
        <v>15</v>
      </c>
      <c r="C20" s="80" t="s">
        <v>265</v>
      </c>
      <c r="D20" s="80" t="s">
        <v>31</v>
      </c>
      <c r="E20" s="50" t="s">
        <v>182</v>
      </c>
      <c r="F20" s="50" t="s">
        <v>183</v>
      </c>
      <c r="G20" s="50" t="s">
        <v>22</v>
      </c>
      <c r="H20" s="83">
        <v>15000</v>
      </c>
      <c r="I20" s="82">
        <v>0</v>
      </c>
      <c r="J20" s="82">
        <v>15000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3">
        <v>15000</v>
      </c>
    </row>
    <row r="21" spans="2:16" ht="75" x14ac:dyDescent="0.25">
      <c r="B21" s="50">
        <v>16</v>
      </c>
      <c r="C21" s="80" t="s">
        <v>195</v>
      </c>
      <c r="D21" s="80" t="s">
        <v>31</v>
      </c>
      <c r="E21" s="50" t="s">
        <v>182</v>
      </c>
      <c r="F21" s="50" t="s">
        <v>183</v>
      </c>
      <c r="G21" s="50" t="s">
        <v>22</v>
      </c>
      <c r="H21" s="83">
        <v>15000</v>
      </c>
      <c r="I21" s="82">
        <v>0</v>
      </c>
      <c r="J21" s="82">
        <v>15000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3">
        <v>15000</v>
      </c>
    </row>
    <row r="22" spans="2:16" s="85" customFormat="1" x14ac:dyDescent="0.25">
      <c r="B22" s="99" t="s">
        <v>91</v>
      </c>
      <c r="C22" s="99"/>
      <c r="D22" s="99"/>
      <c r="E22" s="99"/>
      <c r="F22" s="99"/>
      <c r="G22" s="99"/>
      <c r="H22" s="84">
        <f>SUM(H6:H21)</f>
        <v>260000</v>
      </c>
      <c r="I22" s="84">
        <f t="shared" ref="I22:P22" si="4">SUM(I6:I21)</f>
        <v>0</v>
      </c>
      <c r="J22" s="84">
        <f t="shared" si="4"/>
        <v>260000</v>
      </c>
      <c r="K22" s="84">
        <f t="shared" si="4"/>
        <v>0</v>
      </c>
      <c r="L22" s="84">
        <f t="shared" si="4"/>
        <v>0</v>
      </c>
      <c r="M22" s="84">
        <f t="shared" si="4"/>
        <v>0</v>
      </c>
      <c r="N22" s="84">
        <f t="shared" si="4"/>
        <v>0</v>
      </c>
      <c r="O22" s="84">
        <f t="shared" si="4"/>
        <v>0</v>
      </c>
      <c r="P22" s="84">
        <f>SUM(P6:P21)</f>
        <v>260000</v>
      </c>
    </row>
    <row r="25" spans="2:16" x14ac:dyDescent="0.25">
      <c r="B25" s="18"/>
      <c r="C25" s="31" t="s">
        <v>196</v>
      </c>
      <c r="D25" s="20"/>
      <c r="E25" s="32" t="s">
        <v>197</v>
      </c>
      <c r="F25" s="22"/>
      <c r="G25" s="21"/>
      <c r="H25" s="21"/>
      <c r="I25" s="21"/>
      <c r="J25" s="21"/>
      <c r="K25" s="23"/>
      <c r="L25" s="22"/>
    </row>
    <row r="26" spans="2:16" x14ac:dyDescent="0.25">
      <c r="B26" s="18"/>
      <c r="C26" s="24"/>
      <c r="D26" s="25"/>
      <c r="E26" s="26"/>
      <c r="F26" s="27"/>
      <c r="G26" s="28"/>
      <c r="H26" s="28"/>
      <c r="I26" s="22"/>
      <c r="J26" s="28"/>
      <c r="K26" s="29"/>
      <c r="L26" s="18"/>
    </row>
    <row r="27" spans="2:16" x14ac:dyDescent="0.25">
      <c r="B27" s="18"/>
      <c r="C27" s="19" t="s">
        <v>198</v>
      </c>
      <c r="D27" s="25"/>
      <c r="E27" s="88" t="s">
        <v>199</v>
      </c>
      <c r="F27" s="88"/>
      <c r="G27" s="28"/>
      <c r="H27" s="28"/>
      <c r="I27" s="89"/>
      <c r="J27" s="89"/>
      <c r="K27" s="89"/>
      <c r="L27" s="18"/>
    </row>
    <row r="28" spans="2:16" x14ac:dyDescent="0.25">
      <c r="B28" s="18"/>
      <c r="C28" s="18"/>
      <c r="D28" s="30"/>
      <c r="E28" s="25"/>
      <c r="F28" s="22"/>
      <c r="G28" s="22"/>
      <c r="H28" s="28"/>
      <c r="I28" s="88" t="s">
        <v>269</v>
      </c>
      <c r="J28" s="88"/>
      <c r="K28" s="88"/>
      <c r="L28" s="29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6"/>
  <sheetViews>
    <sheetView topLeftCell="A5" workbookViewId="0">
      <selection activeCell="B2" sqref="B2:P18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3.42578125" bestFit="1" customWidth="1"/>
    <col min="9" max="9" width="11.5703125" bestFit="1" customWidth="1"/>
    <col min="10" max="10" width="13.42578125" bestFit="1" customWidth="1"/>
    <col min="11" max="16" width="11.5703125" bestFit="1" customWidth="1"/>
  </cols>
  <sheetData>
    <row r="1" spans="2:16" ht="15.75" thickBot="1" x14ac:dyDescent="0.3"/>
    <row r="2" spans="2:16" ht="15.75" thickBot="1" x14ac:dyDescent="0.3">
      <c r="B2" s="1"/>
      <c r="C2" s="2"/>
      <c r="D2" s="90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5.75" thickBot="1" x14ac:dyDescent="0.3">
      <c r="B3" s="3"/>
      <c r="C3" s="4"/>
      <c r="D3" s="90" t="s">
        <v>272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15.75" thickBot="1" x14ac:dyDescent="0.3">
      <c r="B4" s="5"/>
      <c r="C4" s="6"/>
      <c r="D4" s="90" t="s">
        <v>266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6" ht="39" thickBot="1" x14ac:dyDescent="0.3">
      <c r="B5" s="11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4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6" t="s">
        <v>15</v>
      </c>
    </row>
    <row r="6" spans="2:16" ht="25.5" x14ac:dyDescent="0.25">
      <c r="B6" s="86">
        <v>1</v>
      </c>
      <c r="C6" s="87" t="s">
        <v>200</v>
      </c>
      <c r="D6" s="33" t="s">
        <v>267</v>
      </c>
      <c r="E6" s="34" t="s">
        <v>29</v>
      </c>
      <c r="F6" s="34" t="s">
        <v>201</v>
      </c>
      <c r="G6" s="34" t="s">
        <v>22</v>
      </c>
      <c r="H6" s="35">
        <v>80000</v>
      </c>
      <c r="I6" s="36">
        <v>0</v>
      </c>
      <c r="J6" s="36">
        <v>80000</v>
      </c>
      <c r="K6" s="36">
        <v>2296</v>
      </c>
      <c r="L6" s="36">
        <v>7400.87</v>
      </c>
      <c r="M6" s="36">
        <v>2432</v>
      </c>
      <c r="N6" s="36">
        <v>25</v>
      </c>
      <c r="O6" s="36">
        <f>SUM(K6:N6)</f>
        <v>12153.869999999999</v>
      </c>
      <c r="P6" s="36">
        <f>J6-O6</f>
        <v>67846.13</v>
      </c>
    </row>
    <row r="7" spans="2:16" ht="25.5" x14ac:dyDescent="0.25">
      <c r="B7" s="86">
        <v>2</v>
      </c>
      <c r="C7" s="87" t="s">
        <v>202</v>
      </c>
      <c r="D7" s="37" t="s">
        <v>267</v>
      </c>
      <c r="E7" s="38" t="s">
        <v>203</v>
      </c>
      <c r="F7" s="38" t="s">
        <v>201</v>
      </c>
      <c r="G7" s="38" t="s">
        <v>22</v>
      </c>
      <c r="H7" s="39">
        <v>130000</v>
      </c>
      <c r="I7" s="36">
        <v>0</v>
      </c>
      <c r="J7" s="39">
        <v>130000</v>
      </c>
      <c r="K7" s="36">
        <f t="shared" ref="K7:K8" si="0">H7*0.0287</f>
        <v>3731</v>
      </c>
      <c r="L7" s="36">
        <v>19162.12</v>
      </c>
      <c r="M7" s="36">
        <v>3952</v>
      </c>
      <c r="N7" s="36">
        <v>25</v>
      </c>
      <c r="O7" s="36">
        <v>26870.12</v>
      </c>
      <c r="P7" s="36">
        <f t="shared" ref="P7" si="1">J7-O7</f>
        <v>103129.88</v>
      </c>
    </row>
    <row r="8" spans="2:16" ht="30" x14ac:dyDescent="0.25">
      <c r="B8" s="86">
        <v>3</v>
      </c>
      <c r="C8" s="87" t="s">
        <v>204</v>
      </c>
      <c r="D8" s="33" t="s">
        <v>267</v>
      </c>
      <c r="E8" s="51" t="s">
        <v>205</v>
      </c>
      <c r="F8" s="34" t="s">
        <v>201</v>
      </c>
      <c r="G8" s="34" t="s">
        <v>22</v>
      </c>
      <c r="H8" s="35">
        <v>50000</v>
      </c>
      <c r="I8" s="36">
        <v>0</v>
      </c>
      <c r="J8" s="35">
        <v>50000</v>
      </c>
      <c r="K8" s="36">
        <f t="shared" si="0"/>
        <v>1435</v>
      </c>
      <c r="L8" s="36">
        <v>1854</v>
      </c>
      <c r="M8" s="36">
        <v>1520</v>
      </c>
      <c r="N8" s="36">
        <v>25</v>
      </c>
      <c r="O8" s="36">
        <f>SUM(K8:N8)</f>
        <v>4834</v>
      </c>
      <c r="P8" s="36">
        <f>J8-O8</f>
        <v>45166</v>
      </c>
    </row>
    <row r="9" spans="2:16" ht="15.75" thickBot="1" x14ac:dyDescent="0.3">
      <c r="B9" s="100" t="s">
        <v>91</v>
      </c>
      <c r="C9" s="101"/>
      <c r="D9" s="101"/>
      <c r="E9" s="101"/>
      <c r="F9" s="101"/>
      <c r="G9" s="102"/>
      <c r="H9" s="41">
        <f>SUM(H6:H8)</f>
        <v>260000</v>
      </c>
      <c r="I9" s="41">
        <f t="shared" ref="I9:P9" si="2">SUM(I6:I8)</f>
        <v>0</v>
      </c>
      <c r="J9" s="41">
        <f t="shared" si="2"/>
        <v>260000</v>
      </c>
      <c r="K9" s="41">
        <f t="shared" si="2"/>
        <v>7462</v>
      </c>
      <c r="L9" s="41">
        <f t="shared" si="2"/>
        <v>28416.989999999998</v>
      </c>
      <c r="M9" s="41">
        <f t="shared" si="2"/>
        <v>7904</v>
      </c>
      <c r="N9" s="41">
        <f t="shared" si="2"/>
        <v>75</v>
      </c>
      <c r="O9" s="41">
        <f t="shared" si="2"/>
        <v>43857.99</v>
      </c>
      <c r="P9" s="41">
        <f t="shared" si="2"/>
        <v>216142.01</v>
      </c>
    </row>
    <row r="12" spans="2:16" x14ac:dyDescent="0.25">
      <c r="C12" s="18"/>
      <c r="D12" s="31" t="s">
        <v>196</v>
      </c>
      <c r="E12" s="31"/>
      <c r="F12" s="20"/>
      <c r="G12" s="32" t="s">
        <v>197</v>
      </c>
      <c r="H12" s="22"/>
      <c r="I12" s="21"/>
      <c r="J12" s="21"/>
      <c r="K12" s="21"/>
      <c r="L12" s="21"/>
      <c r="M12" s="23"/>
    </row>
    <row r="13" spans="2:16" x14ac:dyDescent="0.25">
      <c r="C13" s="18"/>
      <c r="D13" s="31"/>
      <c r="E13" s="31"/>
      <c r="F13" s="20"/>
      <c r="G13" s="32"/>
      <c r="H13" s="22"/>
      <c r="I13" s="21"/>
      <c r="J13" s="21"/>
      <c r="K13" s="21"/>
      <c r="L13" s="21"/>
      <c r="M13" s="23"/>
    </row>
    <row r="14" spans="2:16" x14ac:dyDescent="0.25">
      <c r="C14" s="18"/>
      <c r="D14" s="24"/>
      <c r="E14" s="19"/>
      <c r="F14" s="25"/>
      <c r="G14" s="26"/>
      <c r="H14" s="27"/>
      <c r="I14" s="28"/>
      <c r="J14" s="28"/>
      <c r="K14" s="22"/>
      <c r="L14" s="28"/>
      <c r="M14" s="29"/>
    </row>
    <row r="15" spans="2:16" x14ac:dyDescent="0.25">
      <c r="C15" s="18"/>
      <c r="D15" s="19" t="s">
        <v>198</v>
      </c>
      <c r="E15" s="19"/>
      <c r="F15" s="25"/>
      <c r="G15" s="88" t="s">
        <v>199</v>
      </c>
      <c r="H15" s="88"/>
      <c r="I15" s="28"/>
      <c r="J15" s="28"/>
      <c r="K15" s="89"/>
      <c r="L15" s="89"/>
      <c r="M15" s="89"/>
    </row>
    <row r="16" spans="2:16" x14ac:dyDescent="0.25">
      <c r="C16" s="18"/>
      <c r="D16" s="18"/>
      <c r="E16" s="18"/>
      <c r="F16" s="30"/>
      <c r="G16" s="25"/>
      <c r="H16" s="22"/>
      <c r="I16" s="22"/>
      <c r="J16" s="28"/>
      <c r="K16" s="88" t="s">
        <v>269</v>
      </c>
      <c r="L16" s="88"/>
      <c r="M16" s="88"/>
    </row>
  </sheetData>
  <mergeCells count="7">
    <mergeCell ref="K16:M16"/>
    <mergeCell ref="D2:P2"/>
    <mergeCell ref="D3:P3"/>
    <mergeCell ref="D4:P4"/>
    <mergeCell ref="B9:G9"/>
    <mergeCell ref="G15:H15"/>
    <mergeCell ref="K15:M15"/>
  </mergeCells>
  <conditionalFormatting sqref="C6:C8">
    <cfRule type="duplicateValues" dxfId="0" priority="1"/>
  </conditionalFormatting>
  <pageMargins left="0.7" right="0.7" top="0.75" bottom="0.75" header="0.3" footer="0.3"/>
  <pageSetup paperSize="5" scale="68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2024-06-03T15:57:52Z</cp:lastPrinted>
  <dcterms:created xsi:type="dcterms:W3CDTF">2024-05-21T13:42:28Z</dcterms:created>
  <dcterms:modified xsi:type="dcterms:W3CDTF">2024-06-03T16:06:32Z</dcterms:modified>
</cp:coreProperties>
</file>