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13_ncr:1_{F28B7036-AE9D-48E2-8174-29CA72C26C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74" i="2"/>
  <c r="G56" i="2"/>
  <c r="G21" i="2"/>
  <c r="F15" i="2"/>
  <c r="F14" i="2" s="1"/>
  <c r="F20" i="2"/>
  <c r="F30" i="2"/>
  <c r="E21" i="2"/>
  <c r="E20" i="2" s="1"/>
  <c r="H89" i="2"/>
  <c r="E14" i="2"/>
  <c r="D14" i="2"/>
  <c r="H88" i="2"/>
  <c r="H87" i="2"/>
  <c r="H86" i="2"/>
  <c r="H85" i="2"/>
  <c r="H84" i="2"/>
  <c r="H83" i="2"/>
  <c r="H82" i="2"/>
  <c r="H81" i="2"/>
  <c r="H80" i="2"/>
  <c r="H79" i="2"/>
  <c r="H77" i="2"/>
  <c r="H76" i="2"/>
  <c r="H75" i="2"/>
  <c r="H73" i="2"/>
  <c r="H72" i="2"/>
  <c r="H70" i="2"/>
  <c r="H69" i="2"/>
  <c r="H68" i="2"/>
  <c r="H67" i="2"/>
  <c r="H65" i="2"/>
  <c r="H64" i="2"/>
  <c r="H63" i="2"/>
  <c r="H62" i="2"/>
  <c r="H61" i="2"/>
  <c r="H60" i="2"/>
  <c r="H59" i="2"/>
  <c r="H57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39" i="2"/>
  <c r="H38" i="2"/>
  <c r="H37" i="2"/>
  <c r="H36" i="2"/>
  <c r="H34" i="2"/>
  <c r="H33" i="2"/>
  <c r="H32" i="2"/>
  <c r="H31" i="2"/>
  <c r="H29" i="2"/>
  <c r="H27" i="2"/>
  <c r="H26" i="2"/>
  <c r="H25" i="2"/>
  <c r="H23" i="2"/>
  <c r="H22" i="2"/>
  <c r="H18" i="2"/>
  <c r="H16" i="2"/>
  <c r="G28" i="2"/>
  <c r="H28" i="2" s="1"/>
  <c r="G19" i="2"/>
  <c r="H19" i="2" s="1"/>
  <c r="G15" i="2"/>
  <c r="H15" i="2" s="1"/>
  <c r="E24" i="3"/>
  <c r="D21" i="3"/>
  <c r="C12" i="3"/>
  <c r="E30" i="2"/>
  <c r="D30" i="2"/>
  <c r="D78" i="2" s="1"/>
  <c r="F74" i="2"/>
  <c r="F71" i="2"/>
  <c r="F66" i="2"/>
  <c r="F78" i="2" l="1"/>
  <c r="E78" i="2"/>
  <c r="G14" i="2"/>
  <c r="G20" i="2"/>
  <c r="H20" i="2" s="1"/>
  <c r="H21" i="2"/>
  <c r="H30" i="2"/>
  <c r="G78" i="2" l="1"/>
  <c r="G90" i="2" s="1"/>
  <c r="F90" i="2"/>
  <c r="H14" i="2"/>
  <c r="E74" i="2"/>
  <c r="E71" i="2"/>
  <c r="E66" i="2"/>
  <c r="E56" i="2"/>
  <c r="E40" i="2"/>
  <c r="D74" i="2"/>
  <c r="D71" i="2"/>
  <c r="H71" i="2" s="1"/>
  <c r="D66" i="2"/>
  <c r="H66" i="2" s="1"/>
  <c r="D56" i="2"/>
  <c r="D40" i="2"/>
  <c r="H74" i="2" l="1"/>
  <c r="H40" i="2"/>
  <c r="H56" i="2"/>
  <c r="E90" i="2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D90" i="2" l="1"/>
  <c r="H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<sst xmlns="http://schemas.openxmlformats.org/spreadsheetml/2006/main" count="118" uniqueCount="118">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</sst>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4" fontId="1" fillId="4" borderId="5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43" fontId="4" fillId="4" borderId="12" xfId="1" applyFont="1" applyFill="1" applyBorder="1" applyAlignment="1">
      <alignment horizontal="left" vertical="center" wrapText="1"/>
    </xf>
    <xf numFmtId="2" fontId="0" fillId="0" borderId="3" xfId="0" applyNumberFormat="1" applyBorder="1"/>
    <xf numFmtId="2" fontId="4" fillId="4" borderId="12" xfId="1" applyNumberFormat="1" applyFont="1" applyFill="1" applyBorder="1" applyAlignment="1">
      <alignment horizontal="right" vertical="center" wrapText="1"/>
    </xf>
    <xf numFmtId="43" fontId="0" fillId="0" borderId="0" xfId="1" applyFont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04"/>
  <sheetViews>
    <sheetView showGridLines="0" tabSelected="1" topLeftCell="A8" zoomScaleNormal="100" workbookViewId="0">
      <selection activeCell="A7" sqref="A7:B7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2.77734375" customWidth="1"/>
    <col min="4" max="4" width="13.5546875" customWidth="1"/>
    <col min="5" max="5" width="13.33203125" customWidth="1"/>
    <col min="6" max="7" width="13.88671875" customWidth="1"/>
    <col min="8" max="8" width="14.44140625" customWidth="1"/>
    <col min="10" max="10" width="12.44140625" bestFit="1" customWidth="1"/>
    <col min="12" max="14" width="13.5546875" bestFit="1" customWidth="1"/>
    <col min="15" max="15" width="11.109375" bestFit="1" customWidth="1"/>
    <col min="16" max="16" width="12.5546875" bestFit="1" customWidth="1"/>
    <col min="17" max="17" width="17.109375" bestFit="1" customWidth="1"/>
  </cols>
  <sheetData>
    <row r="2" spans="1:17" ht="63" customHeight="1" x14ac:dyDescent="0.3">
      <c r="A2" t="e" vm="1">
        <v>#VALUE!</v>
      </c>
    </row>
    <row r="3" spans="1:17" ht="3.6" customHeight="1" x14ac:dyDescent="0.3"/>
    <row r="4" spans="1:17" ht="15" hidden="1" customHeight="1" thickBot="1" x14ac:dyDescent="0.35"/>
    <row r="5" spans="1:17" ht="15" hidden="1" customHeight="1" thickBot="1" x14ac:dyDescent="0.35"/>
    <row r="6" spans="1:17" ht="14.4" hidden="1" customHeight="1" x14ac:dyDescent="0.3"/>
    <row r="7" spans="1:17" ht="18" x14ac:dyDescent="0.3">
      <c r="A7" s="78" t="s">
        <v>81</v>
      </c>
      <c r="B7" s="78"/>
      <c r="D7" s="8"/>
    </row>
    <row r="8" spans="1:17" ht="18" x14ac:dyDescent="0.3">
      <c r="A8" s="78" t="s">
        <v>90</v>
      </c>
      <c r="B8" s="78"/>
      <c r="D8" s="8"/>
    </row>
    <row r="9" spans="1:17" ht="18" x14ac:dyDescent="0.35">
      <c r="A9" s="78" t="s">
        <v>89</v>
      </c>
      <c r="B9" s="78"/>
      <c r="D9" s="4"/>
    </row>
    <row r="10" spans="1:17" ht="16.2" thickBot="1" x14ac:dyDescent="0.35">
      <c r="A10" s="80" t="s">
        <v>80</v>
      </c>
      <c r="B10" s="80"/>
      <c r="C10" s="17"/>
      <c r="D10" s="8"/>
    </row>
    <row r="11" spans="1:17" ht="15" thickBot="1" x14ac:dyDescent="0.35">
      <c r="A11" s="79" t="s">
        <v>36</v>
      </c>
      <c r="B11" s="79"/>
      <c r="D11" s="75" t="s">
        <v>92</v>
      </c>
      <c r="E11" s="76"/>
      <c r="F11" s="76"/>
      <c r="G11" s="76"/>
      <c r="H11" s="77"/>
    </row>
    <row r="12" spans="1:17" ht="31.8" thickBot="1" x14ac:dyDescent="0.35">
      <c r="A12" s="7" t="s">
        <v>0</v>
      </c>
      <c r="B12" s="81" t="s">
        <v>37</v>
      </c>
      <c r="C12" s="81" t="s">
        <v>91</v>
      </c>
      <c r="D12" s="82" t="s">
        <v>93</v>
      </c>
      <c r="E12" s="83" t="s">
        <v>95</v>
      </c>
      <c r="F12" s="83" t="s">
        <v>96</v>
      </c>
      <c r="G12" s="83" t="s">
        <v>100</v>
      </c>
      <c r="H12" s="84" t="s">
        <v>94</v>
      </c>
    </row>
    <row r="13" spans="1:17" ht="15" thickBot="1" x14ac:dyDescent="0.35">
      <c r="A13" s="1" t="s">
        <v>1</v>
      </c>
      <c r="B13" s="9">
        <f>+B14+B20+B30+B40+B56+B66</f>
        <v>178349806</v>
      </c>
      <c r="C13" s="9"/>
      <c r="D13" s="9"/>
      <c r="E13" s="9"/>
      <c r="F13" s="9"/>
      <c r="G13" s="9"/>
      <c r="H13" s="9"/>
    </row>
    <row r="14" spans="1:17" ht="15" thickBot="1" x14ac:dyDescent="0.35">
      <c r="A14" s="2" t="s">
        <v>2</v>
      </c>
      <c r="B14" s="39">
        <f>+B15+B16+B17+B18+B19</f>
        <v>74540406</v>
      </c>
      <c r="C14" s="39"/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7">
        <f>G15+G16+G19</f>
        <v>10379869.32</v>
      </c>
      <c r="H14" s="40">
        <f>D14+E14+F14+G14</f>
        <v>42711375.230000004</v>
      </c>
      <c r="L14" s="62"/>
      <c r="N14" s="62"/>
      <c r="O14" s="62"/>
      <c r="P14" s="62"/>
      <c r="Q14" s="62"/>
    </row>
    <row r="15" spans="1:17" ht="15" thickBot="1" x14ac:dyDescent="0.35">
      <c r="A15" s="3" t="s">
        <v>3</v>
      </c>
      <c r="B15" s="11">
        <v>54710539</v>
      </c>
      <c r="C15" s="11"/>
      <c r="D15" s="34">
        <v>3650703</v>
      </c>
      <c r="E15" s="34">
        <v>14539793</v>
      </c>
      <c r="F15" s="34">
        <f>8848495.85+476388</f>
        <v>9324883.8499999996</v>
      </c>
      <c r="G15" s="50">
        <f>3728703+5011045+58747</f>
        <v>8798495</v>
      </c>
      <c r="H15" s="59">
        <f t="shared" ref="H15:H77" si="0">D15+E15+F15+G15</f>
        <v>36313874.850000001</v>
      </c>
      <c r="L15" s="62"/>
      <c r="N15" s="62"/>
      <c r="O15" s="62"/>
      <c r="P15" s="62"/>
      <c r="Q15" s="62"/>
    </row>
    <row r="16" spans="1:17" ht="15" thickBot="1" x14ac:dyDescent="0.35">
      <c r="A16" s="3" t="s">
        <v>4</v>
      </c>
      <c r="B16" s="11">
        <v>12316582</v>
      </c>
      <c r="C16" s="11"/>
      <c r="D16" s="20">
        <v>245000</v>
      </c>
      <c r="E16" s="20">
        <v>245000</v>
      </c>
      <c r="F16" s="20">
        <v>260000</v>
      </c>
      <c r="G16" s="50">
        <v>260000</v>
      </c>
      <c r="H16" s="59">
        <f t="shared" si="0"/>
        <v>1010000</v>
      </c>
      <c r="L16" s="62"/>
      <c r="N16" s="62"/>
      <c r="O16" s="62"/>
      <c r="P16" s="62"/>
      <c r="Q16" s="62"/>
    </row>
    <row r="17" spans="1:17" ht="15" thickBot="1" x14ac:dyDescent="0.35">
      <c r="A17" s="3" t="s">
        <v>38</v>
      </c>
      <c r="B17" s="11">
        <v>0</v>
      </c>
      <c r="C17" s="11"/>
      <c r="D17" s="21">
        <v>0</v>
      </c>
      <c r="E17" s="21">
        <v>0</v>
      </c>
      <c r="F17" s="21">
        <v>0</v>
      </c>
      <c r="G17" s="58">
        <v>0</v>
      </c>
      <c r="H17" s="61">
        <v>0</v>
      </c>
      <c r="J17" s="62"/>
      <c r="L17" s="17"/>
      <c r="N17" s="62"/>
      <c r="O17" s="62"/>
      <c r="P17" s="62"/>
      <c r="Q17" s="62"/>
    </row>
    <row r="18" spans="1:17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8">
        <v>0</v>
      </c>
      <c r="H18" s="61">
        <f t="shared" si="0"/>
        <v>0</v>
      </c>
      <c r="J18" s="62"/>
      <c r="L18" s="62"/>
      <c r="N18" s="62"/>
      <c r="O18" s="62"/>
      <c r="P18" s="62"/>
    </row>
    <row r="19" spans="1:17" ht="15" thickBot="1" x14ac:dyDescent="0.35">
      <c r="A19" s="3" t="s">
        <v>6</v>
      </c>
      <c r="B19" s="11">
        <v>7513285</v>
      </c>
      <c r="C19" s="11"/>
      <c r="D19" s="22">
        <v>547820.64</v>
      </c>
      <c r="E19" s="21">
        <v>2196931.1</v>
      </c>
      <c r="F19" s="21">
        <v>1321374.32</v>
      </c>
      <c r="G19" s="50">
        <f>76517.44+620163.72+624693.16</f>
        <v>1321374.3199999998</v>
      </c>
      <c r="H19" s="59">
        <f t="shared" si="0"/>
        <v>5387500.3800000008</v>
      </c>
      <c r="L19" s="62"/>
      <c r="N19" s="62"/>
      <c r="O19" s="62"/>
      <c r="P19" s="62"/>
      <c r="Q19" s="62"/>
    </row>
    <row r="20" spans="1:17" ht="15" thickBot="1" x14ac:dyDescent="0.35">
      <c r="A20" s="2" t="s">
        <v>7</v>
      </c>
      <c r="B20" s="37">
        <f>SUM(B21:B29)</f>
        <v>69697480</v>
      </c>
      <c r="C20" s="37"/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40">
        <f t="shared" si="0"/>
        <v>17785964.700000003</v>
      </c>
      <c r="N20" s="17"/>
      <c r="O20" s="62"/>
      <c r="Q20" s="62"/>
    </row>
    <row r="21" spans="1:17" ht="15" thickBot="1" x14ac:dyDescent="0.35">
      <c r="A21" s="3" t="s">
        <v>8</v>
      </c>
      <c r="B21" s="13">
        <v>8151480</v>
      </c>
      <c r="C21" s="13"/>
      <c r="D21" s="35">
        <v>569517.17000000004</v>
      </c>
      <c r="E21" s="35">
        <f>449542+40747.41+50215.32</f>
        <v>540504.73</v>
      </c>
      <c r="F21" s="41">
        <v>527508.22</v>
      </c>
      <c r="G21" s="50">
        <f>448584.96+41912.11+51126.36</f>
        <v>541623.43000000005</v>
      </c>
      <c r="H21" s="59">
        <f t="shared" si="0"/>
        <v>2179153.5499999998</v>
      </c>
      <c r="J21" s="62"/>
      <c r="L21" s="62"/>
      <c r="P21" s="62"/>
      <c r="Q21" s="62"/>
    </row>
    <row r="22" spans="1:17" ht="15" thickBot="1" x14ac:dyDescent="0.35">
      <c r="A22" s="3" t="s">
        <v>9</v>
      </c>
      <c r="B22" s="11">
        <v>7000000</v>
      </c>
      <c r="C22" s="11"/>
      <c r="D22" s="36">
        <v>0</v>
      </c>
      <c r="E22" s="36">
        <v>0</v>
      </c>
      <c r="F22" s="36">
        <v>0</v>
      </c>
      <c r="G22" s="50">
        <v>1534000</v>
      </c>
      <c r="H22" s="59">
        <f t="shared" si="0"/>
        <v>1534000</v>
      </c>
      <c r="P22" s="62"/>
      <c r="Q22" s="62"/>
    </row>
    <row r="23" spans="1:17" ht="18" customHeight="1" thickBot="1" x14ac:dyDescent="0.35">
      <c r="A23" s="3" t="s">
        <v>10</v>
      </c>
      <c r="B23" s="11">
        <v>1564000</v>
      </c>
      <c r="C23" s="11"/>
      <c r="D23" s="36">
        <v>0</v>
      </c>
      <c r="E23" s="21">
        <v>153400</v>
      </c>
      <c r="F23" s="23">
        <v>22400</v>
      </c>
      <c r="G23" s="50">
        <v>56500</v>
      </c>
      <c r="H23" s="59">
        <f t="shared" si="0"/>
        <v>232300</v>
      </c>
      <c r="P23" s="62"/>
      <c r="Q23" s="62"/>
    </row>
    <row r="24" spans="1:17" ht="15" thickBot="1" x14ac:dyDescent="0.35">
      <c r="A24" s="3" t="s">
        <v>11</v>
      </c>
      <c r="B24" s="11">
        <v>500000</v>
      </c>
      <c r="C24" s="11"/>
      <c r="D24" s="36">
        <v>0</v>
      </c>
      <c r="E24" s="36">
        <v>0</v>
      </c>
      <c r="F24" s="21">
        <v>0</v>
      </c>
      <c r="G24" s="21">
        <v>0</v>
      </c>
      <c r="H24" s="61">
        <v>0</v>
      </c>
      <c r="Q24" s="62"/>
    </row>
    <row r="25" spans="1:17" ht="15" thickBot="1" x14ac:dyDescent="0.35">
      <c r="A25" s="3" t="s">
        <v>12</v>
      </c>
      <c r="B25" s="11">
        <v>11200000</v>
      </c>
      <c r="C25" s="11"/>
      <c r="D25" s="36">
        <v>0</v>
      </c>
      <c r="E25" s="36">
        <v>0</v>
      </c>
      <c r="F25" s="60">
        <v>0</v>
      </c>
      <c r="G25" s="60">
        <v>0</v>
      </c>
      <c r="H25" s="61">
        <f t="shared" si="0"/>
        <v>0</v>
      </c>
      <c r="N25" s="62"/>
      <c r="Q25" s="62"/>
    </row>
    <row r="26" spans="1:17" ht="15" thickBot="1" x14ac:dyDescent="0.35">
      <c r="A26" s="3" t="s">
        <v>13</v>
      </c>
      <c r="B26" s="11">
        <v>3300000</v>
      </c>
      <c r="C26" s="11"/>
      <c r="D26" s="36">
        <v>0</v>
      </c>
      <c r="E26" s="36">
        <v>0</v>
      </c>
      <c r="F26" s="21">
        <v>83464.320000000007</v>
      </c>
      <c r="G26" s="21">
        <v>0</v>
      </c>
      <c r="H26" s="59">
        <f t="shared" si="0"/>
        <v>83464.320000000007</v>
      </c>
      <c r="N26" s="62"/>
    </row>
    <row r="27" spans="1:17" ht="15" thickBot="1" x14ac:dyDescent="0.35">
      <c r="A27" s="3" t="s">
        <v>14</v>
      </c>
      <c r="B27" s="11">
        <v>13000000</v>
      </c>
      <c r="C27" s="11"/>
      <c r="D27" s="36">
        <v>0</v>
      </c>
      <c r="E27" s="36">
        <v>0</v>
      </c>
      <c r="F27" s="21">
        <v>267971.20000000001</v>
      </c>
      <c r="G27" s="50">
        <v>342436</v>
      </c>
      <c r="H27" s="59">
        <f t="shared" si="0"/>
        <v>610407.19999999995</v>
      </c>
      <c r="M27" s="62"/>
      <c r="N27" s="62"/>
    </row>
    <row r="28" spans="1:17" ht="15" thickBot="1" x14ac:dyDescent="0.35">
      <c r="A28" s="3" t="s">
        <v>15</v>
      </c>
      <c r="B28" s="11">
        <v>21000000</v>
      </c>
      <c r="C28" s="11"/>
      <c r="D28" s="36">
        <v>0</v>
      </c>
      <c r="E28" s="36">
        <v>0</v>
      </c>
      <c r="F28" s="21">
        <v>11557799.57</v>
      </c>
      <c r="G28" s="50">
        <f>700000+888840.06</f>
        <v>1588840.06</v>
      </c>
      <c r="H28" s="59">
        <f t="shared" si="0"/>
        <v>13146639.630000001</v>
      </c>
      <c r="M28" s="62"/>
    </row>
    <row r="29" spans="1:17" ht="15" thickBot="1" x14ac:dyDescent="0.35">
      <c r="A29" s="3" t="s">
        <v>39</v>
      </c>
      <c r="B29" s="11">
        <v>3982000</v>
      </c>
      <c r="C29" s="11"/>
      <c r="D29" s="36">
        <v>0</v>
      </c>
      <c r="E29" s="36">
        <v>0</v>
      </c>
      <c r="F29" s="21"/>
      <c r="G29" s="58">
        <v>0</v>
      </c>
      <c r="H29" s="59">
        <f t="shared" si="0"/>
        <v>0</v>
      </c>
    </row>
    <row r="30" spans="1:17" ht="15" thickBot="1" x14ac:dyDescent="0.35">
      <c r="A30" s="2" t="s">
        <v>16</v>
      </c>
      <c r="B30" s="37">
        <f>SUM(B31:B39)</f>
        <v>30311920</v>
      </c>
      <c r="C30" s="37"/>
      <c r="D30" s="43">
        <f t="shared" ref="D30" si="1">SUM(D31:D38)</f>
        <v>517000</v>
      </c>
      <c r="E30" s="43">
        <f t="shared" ref="E30" si="2">SUM(E31:E38)</f>
        <v>520685</v>
      </c>
      <c r="F30" s="43">
        <f>F39+F38+F37+F36+F35+F34+F33+F32+F31</f>
        <v>767319.37</v>
      </c>
      <c r="G30" s="48">
        <f>G31+G37+G39</f>
        <v>552730.1</v>
      </c>
      <c r="H30" s="40">
        <f t="shared" si="0"/>
        <v>2357734.4700000002</v>
      </c>
    </row>
    <row r="31" spans="1:17" ht="15" thickBot="1" x14ac:dyDescent="0.35">
      <c r="A31" s="3" t="s">
        <v>17</v>
      </c>
      <c r="B31" s="11">
        <v>700000</v>
      </c>
      <c r="C31" s="11"/>
      <c r="D31" s="36">
        <v>0</v>
      </c>
      <c r="E31" s="36">
        <v>3685</v>
      </c>
      <c r="F31" s="44">
        <v>2480.25</v>
      </c>
      <c r="G31" s="44">
        <v>3630</v>
      </c>
      <c r="H31" s="59">
        <f t="shared" si="0"/>
        <v>9795.25</v>
      </c>
    </row>
    <row r="32" spans="1:17" ht="15" thickBot="1" x14ac:dyDescent="0.35">
      <c r="A32" s="3" t="s">
        <v>18</v>
      </c>
      <c r="B32" s="11">
        <v>500000</v>
      </c>
      <c r="C32" s="11"/>
      <c r="D32" s="23">
        <v>0</v>
      </c>
      <c r="E32" s="23">
        <v>0</v>
      </c>
      <c r="F32" s="23">
        <v>0</v>
      </c>
      <c r="G32" s="23">
        <v>0</v>
      </c>
      <c r="H32" s="61">
        <f t="shared" si="0"/>
        <v>0</v>
      </c>
    </row>
    <row r="33" spans="1:12" ht="15" thickBot="1" x14ac:dyDescent="0.35">
      <c r="A33" s="3" t="s">
        <v>19</v>
      </c>
      <c r="B33" s="11">
        <v>1300000</v>
      </c>
      <c r="C33" s="11"/>
      <c r="D33" s="21">
        <v>0</v>
      </c>
      <c r="E33" s="21">
        <v>0</v>
      </c>
      <c r="F33" s="21">
        <v>0</v>
      </c>
      <c r="G33" s="65">
        <v>0</v>
      </c>
      <c r="H33" s="61">
        <f t="shared" si="0"/>
        <v>0</v>
      </c>
    </row>
    <row r="34" spans="1:12" ht="15" thickBot="1" x14ac:dyDescent="0.35">
      <c r="A34" s="3" t="s">
        <v>20</v>
      </c>
      <c r="B34" s="11">
        <v>400000</v>
      </c>
      <c r="C34" s="11"/>
      <c r="D34" s="21">
        <v>0</v>
      </c>
      <c r="E34" s="21">
        <v>0</v>
      </c>
      <c r="F34" s="21">
        <v>109956.64</v>
      </c>
      <c r="G34" s="21">
        <v>0</v>
      </c>
      <c r="H34" s="59">
        <f t="shared" si="0"/>
        <v>109956.64</v>
      </c>
      <c r="L34" s="62"/>
    </row>
    <row r="35" spans="1:12" ht="15" thickBot="1" x14ac:dyDescent="0.35">
      <c r="A35" s="3" t="s">
        <v>21</v>
      </c>
      <c r="B35" s="11">
        <v>1299999</v>
      </c>
      <c r="C35" s="11"/>
      <c r="D35" s="21">
        <v>0</v>
      </c>
      <c r="E35" s="21">
        <v>0</v>
      </c>
      <c r="F35" s="21">
        <v>80948</v>
      </c>
      <c r="G35" s="21">
        <v>0</v>
      </c>
      <c r="H35" s="61">
        <v>0</v>
      </c>
    </row>
    <row r="36" spans="1:12" ht="15" thickBot="1" x14ac:dyDescent="0.35">
      <c r="A36" s="3" t="s">
        <v>22</v>
      </c>
      <c r="B36" s="11">
        <v>400000</v>
      </c>
      <c r="C36" s="11"/>
      <c r="D36" s="21">
        <v>0</v>
      </c>
      <c r="E36" s="21">
        <v>0</v>
      </c>
      <c r="F36" s="21">
        <v>24544</v>
      </c>
      <c r="G36" s="21">
        <v>0</v>
      </c>
      <c r="H36" s="59">
        <f t="shared" si="0"/>
        <v>24544</v>
      </c>
    </row>
    <row r="37" spans="1:12" ht="15" thickBot="1" x14ac:dyDescent="0.35">
      <c r="A37" s="3" t="s">
        <v>23</v>
      </c>
      <c r="B37" s="11">
        <v>7900000</v>
      </c>
      <c r="C37" s="11"/>
      <c r="D37" s="21">
        <v>517000</v>
      </c>
      <c r="E37" s="21">
        <v>517000</v>
      </c>
      <c r="F37" s="21">
        <v>517000</v>
      </c>
      <c r="G37" s="21">
        <v>517000</v>
      </c>
      <c r="H37" s="59">
        <f t="shared" si="0"/>
        <v>2068000</v>
      </c>
    </row>
    <row r="38" spans="1:12" ht="15" thickBot="1" x14ac:dyDescent="0.35">
      <c r="A38" s="3" t="s">
        <v>40</v>
      </c>
      <c r="B38" s="11">
        <v>0</v>
      </c>
      <c r="C38" s="11"/>
      <c r="D38" s="21">
        <v>0</v>
      </c>
      <c r="E38" s="21">
        <v>0</v>
      </c>
      <c r="F38" s="74">
        <v>0</v>
      </c>
      <c r="G38" s="21">
        <v>0</v>
      </c>
      <c r="H38" s="61">
        <f t="shared" si="0"/>
        <v>0</v>
      </c>
    </row>
    <row r="39" spans="1:12" ht="15" thickBot="1" x14ac:dyDescent="0.35">
      <c r="A39" s="3" t="s">
        <v>24</v>
      </c>
      <c r="B39" s="11">
        <v>17811921</v>
      </c>
      <c r="C39" s="11"/>
      <c r="D39" s="21">
        <v>0</v>
      </c>
      <c r="E39" s="21">
        <v>0</v>
      </c>
      <c r="F39" s="21">
        <v>32390.48</v>
      </c>
      <c r="G39" s="21">
        <v>32100.1</v>
      </c>
      <c r="H39" s="59">
        <f t="shared" si="0"/>
        <v>64490.58</v>
      </c>
    </row>
    <row r="40" spans="1:12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39"/>
      <c r="H40" s="40">
        <f t="shared" si="0"/>
        <v>0</v>
      </c>
    </row>
    <row r="41" spans="1:12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40">
        <f t="shared" si="0"/>
        <v>0</v>
      </c>
    </row>
    <row r="42" spans="1:12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40">
        <f t="shared" si="0"/>
        <v>0</v>
      </c>
    </row>
    <row r="43" spans="1:12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40">
        <f t="shared" si="0"/>
        <v>0</v>
      </c>
    </row>
    <row r="44" spans="1:12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40">
        <f t="shared" si="0"/>
        <v>0</v>
      </c>
    </row>
    <row r="45" spans="1:12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40">
        <f t="shared" si="0"/>
        <v>0</v>
      </c>
    </row>
    <row r="46" spans="1:12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40">
        <f t="shared" si="0"/>
        <v>0</v>
      </c>
    </row>
    <row r="47" spans="1:12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40">
        <f t="shared" si="0"/>
        <v>0</v>
      </c>
    </row>
    <row r="48" spans="1:12" ht="15" thickBot="1" x14ac:dyDescent="0.35">
      <c r="A48" s="2" t="s">
        <v>46</v>
      </c>
      <c r="B48" s="45"/>
      <c r="C48" s="45"/>
      <c r="D48" s="45"/>
      <c r="E48" s="45"/>
      <c r="F48" s="67"/>
      <c r="G48" s="73"/>
      <c r="H48" s="40">
        <f t="shared" si="0"/>
        <v>0</v>
      </c>
    </row>
    <row r="49" spans="1:12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40">
        <f t="shared" si="0"/>
        <v>0</v>
      </c>
    </row>
    <row r="50" spans="1:12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40">
        <f t="shared" si="0"/>
        <v>0</v>
      </c>
    </row>
    <row r="51" spans="1:12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40">
        <f t="shared" si="0"/>
        <v>0</v>
      </c>
    </row>
    <row r="52" spans="1:12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40">
        <f t="shared" si="0"/>
        <v>0</v>
      </c>
    </row>
    <row r="53" spans="1:12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40">
        <f t="shared" si="0"/>
        <v>0</v>
      </c>
    </row>
    <row r="54" spans="1:12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40">
        <f t="shared" si="0"/>
        <v>0</v>
      </c>
    </row>
    <row r="55" spans="1:12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40">
        <f t="shared" si="0"/>
        <v>0</v>
      </c>
    </row>
    <row r="56" spans="1:12" ht="15" thickBot="1" x14ac:dyDescent="0.35">
      <c r="A56" s="2" t="s">
        <v>28</v>
      </c>
      <c r="B56" s="37">
        <f>SUM(B57:B65)</f>
        <v>3800000</v>
      </c>
      <c r="C56" s="37"/>
      <c r="D56" s="63">
        <f t="shared" ref="D56" si="5">SUM(D57:D65)</f>
        <v>0</v>
      </c>
      <c r="E56" s="63">
        <f t="shared" ref="E56" si="6">SUM(E57:E65)</f>
        <v>0</v>
      </c>
      <c r="F56" s="68">
        <v>0</v>
      </c>
      <c r="G56" s="69">
        <f t="shared" ref="G56" si="7">SUM(G57:G65)</f>
        <v>0</v>
      </c>
      <c r="H56" s="40">
        <f t="shared" si="0"/>
        <v>0</v>
      </c>
    </row>
    <row r="57" spans="1:12" ht="15" thickBot="1" x14ac:dyDescent="0.35">
      <c r="A57" s="3" t="s">
        <v>29</v>
      </c>
      <c r="B57" s="19">
        <v>3200000</v>
      </c>
      <c r="C57" s="19"/>
      <c r="D57" s="25">
        <v>0</v>
      </c>
      <c r="E57" s="25">
        <v>0</v>
      </c>
      <c r="F57" s="25">
        <v>0</v>
      </c>
      <c r="G57" s="21">
        <v>0</v>
      </c>
      <c r="H57" s="40">
        <f t="shared" si="0"/>
        <v>0</v>
      </c>
      <c r="L57" s="62"/>
    </row>
    <row r="58" spans="1:12" ht="15" thickBot="1" x14ac:dyDescent="0.35">
      <c r="A58" s="3" t="s">
        <v>30</v>
      </c>
      <c r="B58" s="19">
        <v>600000</v>
      </c>
      <c r="C58" s="19"/>
      <c r="D58" s="21">
        <v>0</v>
      </c>
      <c r="E58" s="21">
        <v>0</v>
      </c>
      <c r="F58" s="21">
        <v>0</v>
      </c>
      <c r="G58" s="21">
        <v>0</v>
      </c>
      <c r="H58" s="40"/>
    </row>
    <row r="59" spans="1:12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40">
        <f>D59+E59+F59+G58</f>
        <v>0</v>
      </c>
    </row>
    <row r="60" spans="1:12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40">
        <f t="shared" si="0"/>
        <v>0</v>
      </c>
    </row>
    <row r="61" spans="1:12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40">
        <f t="shared" si="0"/>
        <v>0</v>
      </c>
    </row>
    <row r="62" spans="1:12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40">
        <f t="shared" si="0"/>
        <v>0</v>
      </c>
    </row>
    <row r="63" spans="1:12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40">
        <f t="shared" si="0"/>
        <v>0</v>
      </c>
    </row>
    <row r="64" spans="1:12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40">
        <f t="shared" si="0"/>
        <v>0</v>
      </c>
    </row>
    <row r="65" spans="1:13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40">
        <f t="shared" si="0"/>
        <v>0</v>
      </c>
    </row>
    <row r="66" spans="1:13" ht="15" thickBot="1" x14ac:dyDescent="0.35">
      <c r="A66" s="2" t="s">
        <v>57</v>
      </c>
      <c r="B66" s="45">
        <f>+B67</f>
        <v>0</v>
      </c>
      <c r="C66" s="45">
        <f>+C67</f>
        <v>0</v>
      </c>
      <c r="D66" s="43">
        <f t="shared" ref="D66" si="8">SUM(D67:D70)</f>
        <v>0</v>
      </c>
      <c r="E66" s="43">
        <f t="shared" ref="E66" si="9">SUM(E67:E70)</f>
        <v>0</v>
      </c>
      <c r="F66" s="43">
        <f t="shared" ref="F66" si="10">SUM(F67:F70)</f>
        <v>0</v>
      </c>
      <c r="G66" s="66"/>
      <c r="H66" s="40">
        <f t="shared" si="0"/>
        <v>0</v>
      </c>
    </row>
    <row r="67" spans="1:13" ht="15" thickBot="1" x14ac:dyDescent="0.35">
      <c r="A67" s="3" t="s">
        <v>58</v>
      </c>
      <c r="B67" s="11">
        <v>0</v>
      </c>
      <c r="C67" s="11">
        <v>0</v>
      </c>
      <c r="D67" s="23">
        <v>0</v>
      </c>
      <c r="E67" s="23">
        <v>0</v>
      </c>
      <c r="F67" s="23">
        <v>0</v>
      </c>
      <c r="G67" s="23">
        <v>0</v>
      </c>
      <c r="H67" s="40">
        <f t="shared" si="0"/>
        <v>0</v>
      </c>
    </row>
    <row r="68" spans="1:13" ht="15" thickBot="1" x14ac:dyDescent="0.35">
      <c r="A68" s="3" t="s">
        <v>59</v>
      </c>
      <c r="B68" s="11"/>
      <c r="C68" s="11"/>
      <c r="D68" s="21">
        <v>0</v>
      </c>
      <c r="E68" s="21">
        <v>0</v>
      </c>
      <c r="F68" s="21">
        <v>0</v>
      </c>
      <c r="G68" s="23">
        <v>0</v>
      </c>
      <c r="H68" s="40">
        <f t="shared" si="0"/>
        <v>0</v>
      </c>
    </row>
    <row r="69" spans="1:13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40">
        <f t="shared" si="0"/>
        <v>0</v>
      </c>
    </row>
    <row r="70" spans="1:13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40">
        <f t="shared" si="0"/>
        <v>0</v>
      </c>
    </row>
    <row r="71" spans="1:13" ht="15" thickBot="1" x14ac:dyDescent="0.35">
      <c r="A71" s="2" t="s">
        <v>62</v>
      </c>
      <c r="B71" s="45"/>
      <c r="C71" s="45"/>
      <c r="D71" s="43">
        <f t="shared" ref="D71" si="11">SUM(D72:D73)</f>
        <v>0</v>
      </c>
      <c r="E71" s="43">
        <f t="shared" ref="E71" si="12">SUM(E72:E73)</f>
        <v>0</v>
      </c>
      <c r="F71" s="43">
        <f t="shared" ref="F71" si="13">SUM(F72:F73)</f>
        <v>0</v>
      </c>
      <c r="G71" s="43"/>
      <c r="H71" s="40">
        <f t="shared" si="0"/>
        <v>0</v>
      </c>
    </row>
    <row r="72" spans="1:13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40">
        <f t="shared" si="0"/>
        <v>0</v>
      </c>
    </row>
    <row r="73" spans="1:13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40">
        <f t="shared" si="0"/>
        <v>0</v>
      </c>
    </row>
    <row r="74" spans="1:13" ht="15" thickBot="1" x14ac:dyDescent="0.35">
      <c r="A74" s="2" t="s">
        <v>65</v>
      </c>
      <c r="B74" s="45"/>
      <c r="C74" s="45"/>
      <c r="D74" s="43">
        <f t="shared" ref="D74" si="14">SUM(D75:D77)</f>
        <v>0</v>
      </c>
      <c r="E74" s="43">
        <f t="shared" ref="E74" si="15">SUM(E75:E77)</f>
        <v>0</v>
      </c>
      <c r="F74" s="43">
        <f t="shared" ref="F74" si="16">SUM(F75:F77)</f>
        <v>0</v>
      </c>
      <c r="G74" s="43">
        <f>SUM(G72:G73)</f>
        <v>0</v>
      </c>
      <c r="H74" s="40">
        <f t="shared" si="0"/>
        <v>0</v>
      </c>
    </row>
    <row r="75" spans="1:13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40">
        <f t="shared" si="0"/>
        <v>0</v>
      </c>
    </row>
    <row r="76" spans="1:13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40">
        <f t="shared" si="0"/>
        <v>0</v>
      </c>
    </row>
    <row r="77" spans="1:13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40">
        <f t="shared" si="0"/>
        <v>0</v>
      </c>
    </row>
    <row r="78" spans="1:13" ht="15" thickBot="1" x14ac:dyDescent="0.35">
      <c r="A78" s="5" t="s">
        <v>35</v>
      </c>
      <c r="B78" s="15">
        <f>+B13</f>
        <v>178349806</v>
      </c>
      <c r="C78" s="15">
        <f>+C13</f>
        <v>0</v>
      </c>
      <c r="D78" s="26">
        <f>D14+D20+D30</f>
        <v>5530040.8099999996</v>
      </c>
      <c r="E78" s="26">
        <f>E14+E20+E30</f>
        <v>18196313.830000002</v>
      </c>
      <c r="F78" s="26">
        <f>F14+F20+F30</f>
        <v>24132720.850000001</v>
      </c>
      <c r="G78" s="70">
        <f>G14+G20+G30</f>
        <v>14995998.91</v>
      </c>
      <c r="H78" s="40">
        <v>62825074.299999997</v>
      </c>
      <c r="J78" s="64"/>
      <c r="L78" s="64"/>
      <c r="M78" s="64"/>
    </row>
    <row r="79" spans="1:13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40">
        <f>D79+E79+F79+G79</f>
        <v>0</v>
      </c>
    </row>
    <row r="80" spans="1:13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40">
        <f t="shared" ref="H80:H89" si="17">D80+E80+F80+G80</f>
        <v>0</v>
      </c>
    </row>
    <row r="81" spans="1:12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40">
        <f t="shared" si="17"/>
        <v>0</v>
      </c>
    </row>
    <row r="82" spans="1:12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40">
        <f t="shared" si="17"/>
        <v>0</v>
      </c>
    </row>
    <row r="83" spans="1:12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40">
        <f t="shared" si="17"/>
        <v>0</v>
      </c>
    </row>
    <row r="84" spans="1:12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40">
        <f t="shared" si="17"/>
        <v>0</v>
      </c>
    </row>
    <row r="85" spans="1:12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40">
        <f t="shared" si="17"/>
        <v>0</v>
      </c>
    </row>
    <row r="86" spans="1:12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40">
        <f t="shared" si="17"/>
        <v>0</v>
      </c>
    </row>
    <row r="87" spans="1:12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71">
        <v>0</v>
      </c>
      <c r="H87" s="40">
        <f t="shared" si="17"/>
        <v>0</v>
      </c>
    </row>
    <row r="88" spans="1:12" ht="15.6" thickTop="1" thickBot="1" x14ac:dyDescent="0.35">
      <c r="A88" s="5" t="s">
        <v>78</v>
      </c>
      <c r="B88" s="10"/>
      <c r="C88" s="10"/>
      <c r="D88" s="72">
        <v>0</v>
      </c>
      <c r="E88" s="72">
        <v>0</v>
      </c>
      <c r="F88" s="72">
        <v>0</v>
      </c>
      <c r="G88" s="72">
        <v>0</v>
      </c>
      <c r="H88" s="40">
        <f t="shared" si="17"/>
        <v>0</v>
      </c>
    </row>
    <row r="89" spans="1:12" ht="15" thickBot="1" x14ac:dyDescent="0.35">
      <c r="B89" s="14"/>
      <c r="C89" s="14"/>
      <c r="D89" s="32"/>
      <c r="E89" s="32"/>
      <c r="F89" s="32"/>
      <c r="G89" s="32"/>
      <c r="H89" s="40">
        <f t="shared" si="17"/>
        <v>0</v>
      </c>
      <c r="J89" s="64"/>
    </row>
    <row r="90" spans="1:12" ht="16.2" thickBot="1" x14ac:dyDescent="0.35">
      <c r="A90" s="6" t="s">
        <v>79</v>
      </c>
      <c r="B90" s="16">
        <f>+B78</f>
        <v>178349806</v>
      </c>
      <c r="C90" s="16">
        <f>+C78</f>
        <v>0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40">
        <f>SUM(H78:H89)</f>
        <v>62825074.299999997</v>
      </c>
      <c r="L90" s="17"/>
    </row>
    <row r="91" spans="1:12" ht="15" thickTop="1" x14ac:dyDescent="0.3">
      <c r="A91" t="s">
        <v>82</v>
      </c>
    </row>
    <row r="92" spans="1:12" x14ac:dyDescent="0.3">
      <c r="A92" t="s">
        <v>88</v>
      </c>
    </row>
    <row r="93" spans="1:12" x14ac:dyDescent="0.3">
      <c r="A93" t="s">
        <v>84</v>
      </c>
    </row>
    <row r="94" spans="1:12" x14ac:dyDescent="0.3">
      <c r="A94" t="s">
        <v>83</v>
      </c>
    </row>
    <row r="95" spans="1:12" x14ac:dyDescent="0.3">
      <c r="A95" s="18" t="s">
        <v>86</v>
      </c>
    </row>
    <row r="96" spans="1:12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9">
        <v>2.1</v>
      </c>
      <c r="D4" s="49">
        <v>2.2000000000000002</v>
      </c>
      <c r="E4" s="49">
        <v>2.2999999999999998</v>
      </c>
    </row>
    <row r="5" spans="2:8" x14ac:dyDescent="0.3">
      <c r="B5" s="42" t="s">
        <v>101</v>
      </c>
      <c r="C5" s="50">
        <v>3728703</v>
      </c>
      <c r="D5" s="50"/>
      <c r="E5" s="50"/>
      <c r="H5" s="17"/>
    </row>
    <row r="6" spans="2:8" x14ac:dyDescent="0.3">
      <c r="B6" s="42" t="s">
        <v>106</v>
      </c>
      <c r="C6" s="50">
        <v>5011045</v>
      </c>
      <c r="D6" s="50"/>
      <c r="E6" s="50"/>
    </row>
    <row r="7" spans="2:8" x14ac:dyDescent="0.3">
      <c r="B7" s="42" t="s">
        <v>102</v>
      </c>
      <c r="C7" s="50">
        <v>58747</v>
      </c>
      <c r="D7" s="50"/>
      <c r="E7" s="50"/>
    </row>
    <row r="8" spans="2:8" x14ac:dyDescent="0.3">
      <c r="B8" s="42" t="s">
        <v>107</v>
      </c>
      <c r="C8" s="50">
        <v>260000</v>
      </c>
      <c r="D8" s="50"/>
      <c r="E8" s="50"/>
    </row>
    <row r="9" spans="2:8" x14ac:dyDescent="0.3">
      <c r="B9" s="42" t="s">
        <v>104</v>
      </c>
      <c r="C9" s="50">
        <v>620163.72</v>
      </c>
      <c r="D9" s="50"/>
      <c r="E9" s="50"/>
    </row>
    <row r="10" spans="2:8" x14ac:dyDescent="0.3">
      <c r="B10" s="42" t="s">
        <v>103</v>
      </c>
      <c r="C10" s="50">
        <v>624693.16</v>
      </c>
      <c r="D10" s="50"/>
      <c r="E10" s="50"/>
    </row>
    <row r="11" spans="2:8" x14ac:dyDescent="0.3">
      <c r="B11" s="42" t="s">
        <v>105</v>
      </c>
      <c r="C11" s="50">
        <v>76517.440000000002</v>
      </c>
      <c r="D11" s="50"/>
      <c r="E11" s="50"/>
    </row>
    <row r="12" spans="2:8" x14ac:dyDescent="0.3">
      <c r="B12" s="51"/>
      <c r="C12" s="52">
        <f>SUM(C5:C11)</f>
        <v>10379869.32</v>
      </c>
      <c r="D12" s="52"/>
      <c r="E12" s="52"/>
    </row>
    <row r="13" spans="2:8" x14ac:dyDescent="0.3">
      <c r="B13" s="42" t="s">
        <v>108</v>
      </c>
      <c r="C13" s="50"/>
      <c r="D13" s="50">
        <v>448584.96000000002</v>
      </c>
      <c r="E13" s="42"/>
    </row>
    <row r="14" spans="2:8" x14ac:dyDescent="0.3">
      <c r="B14" s="42" t="s">
        <v>109</v>
      </c>
      <c r="C14" s="50"/>
      <c r="D14" s="50">
        <v>41912.11</v>
      </c>
      <c r="E14" s="50"/>
    </row>
    <row r="15" spans="2:8" x14ac:dyDescent="0.3">
      <c r="B15" s="42" t="s">
        <v>110</v>
      </c>
      <c r="C15" s="50"/>
      <c r="D15" s="50">
        <v>51126.36</v>
      </c>
      <c r="E15" s="50"/>
    </row>
    <row r="16" spans="2:8" x14ac:dyDescent="0.3">
      <c r="B16" s="42" t="s">
        <v>111</v>
      </c>
      <c r="C16" s="50"/>
      <c r="D16" s="50">
        <v>1534000</v>
      </c>
      <c r="E16" s="50"/>
    </row>
    <row r="17" spans="2:5" x14ac:dyDescent="0.3">
      <c r="B17" s="42" t="s">
        <v>112</v>
      </c>
      <c r="C17" s="50"/>
      <c r="D17" s="50">
        <v>56500</v>
      </c>
      <c r="E17" s="50"/>
    </row>
    <row r="18" spans="2:5" x14ac:dyDescent="0.3">
      <c r="B18" s="42" t="s">
        <v>113</v>
      </c>
      <c r="C18" s="50"/>
      <c r="D18" s="50">
        <v>342436</v>
      </c>
      <c r="E18" s="50"/>
    </row>
    <row r="19" spans="2:5" x14ac:dyDescent="0.3">
      <c r="B19" s="42" t="s">
        <v>114</v>
      </c>
      <c r="C19" s="50"/>
      <c r="D19" s="50">
        <v>700000</v>
      </c>
      <c r="E19" s="50"/>
    </row>
    <row r="20" spans="2:5" x14ac:dyDescent="0.3">
      <c r="B20" s="42" t="s">
        <v>115</v>
      </c>
      <c r="C20" s="50"/>
      <c r="D20" s="50">
        <v>888840.06</v>
      </c>
      <c r="E20" s="50"/>
    </row>
    <row r="21" spans="2:5" x14ac:dyDescent="0.3">
      <c r="B21" s="49"/>
      <c r="C21" s="53"/>
      <c r="D21" s="53">
        <f>SUM(D13:D20)</f>
        <v>4063399.49</v>
      </c>
      <c r="E21" s="53"/>
    </row>
    <row r="22" spans="2:5" x14ac:dyDescent="0.3">
      <c r="B22" s="54" t="s">
        <v>117</v>
      </c>
      <c r="C22" s="55"/>
      <c r="D22" s="55"/>
      <c r="E22" s="55">
        <v>3630</v>
      </c>
    </row>
    <row r="23" spans="2:5" x14ac:dyDescent="0.3">
      <c r="B23" s="50" t="s">
        <v>116</v>
      </c>
      <c r="C23" s="50"/>
      <c r="D23" s="50"/>
      <c r="E23" s="50">
        <v>517000</v>
      </c>
    </row>
    <row r="24" spans="2:5" x14ac:dyDescent="0.3">
      <c r="B24" s="56"/>
      <c r="C24" s="56"/>
      <c r="D24" s="56"/>
      <c r="E24" s="56">
        <f>SUM(E22:E23)</f>
        <v>520630</v>
      </c>
    </row>
    <row r="25" spans="2:5" x14ac:dyDescent="0.3">
      <c r="B25" s="50"/>
      <c r="C25" s="50"/>
      <c r="D25" s="50"/>
      <c r="E25" s="50"/>
    </row>
    <row r="26" spans="2:5" x14ac:dyDescent="0.3">
      <c r="B26" s="50"/>
      <c r="C26" s="50"/>
      <c r="D26" s="50"/>
      <c r="E26" s="50"/>
    </row>
    <row r="27" spans="2:5" x14ac:dyDescent="0.3">
      <c r="B27" s="50"/>
      <c r="C27" s="50"/>
      <c r="D27" s="50"/>
      <c r="E27" s="50"/>
    </row>
    <row r="28" spans="2:5" x14ac:dyDescent="0.3">
      <c r="B28" s="50"/>
      <c r="C28" s="50"/>
      <c r="D28" s="50"/>
      <c r="E28" s="50"/>
    </row>
    <row r="29" spans="2:5" x14ac:dyDescent="0.3">
      <c r="B29" s="50"/>
      <c r="C29" s="50"/>
      <c r="D29" s="50"/>
      <c r="E29" s="50"/>
    </row>
    <row r="30" spans="2:5" x14ac:dyDescent="0.3">
      <c r="B30" s="50"/>
      <c r="C30" s="50"/>
      <c r="D30" s="50"/>
      <c r="E30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2024-05-02T13:57:35Z</cp:lastPrinted>
  <dcterms:created xsi:type="dcterms:W3CDTF">2018-04-17T18:57:16Z</dcterms:created>
  <dcterms:modified xsi:type="dcterms:W3CDTF">2024-05-02T13:57:43Z</dcterms:modified>
</cp:coreProperties>
</file>